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16380" windowHeight="8130" activeTab="1"/>
  </bookViews>
  <sheets>
    <sheet name="Descrizione 2020" sheetId="1" r:id="rId1"/>
    <sheet name="Dati 2020" sheetId="2" r:id="rId2"/>
    <sheet name="Dati lingue 2020" sheetId="3" r:id="rId3"/>
    <sheet name="Foglio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/>
  <calcPr fullCalcOnLoad="1"/>
</workbook>
</file>

<file path=xl/comments1.xml><?xml version="1.0" encoding="utf-8"?>
<comments xmlns="http://schemas.openxmlformats.org/spreadsheetml/2006/main">
  <authors>
    <author/>
    <author>Unifi</author>
  </authors>
  <commentList>
    <comment ref="L28" authorId="0">
      <text>
        <r>
          <rPr>
            <b/>
            <sz val="9"/>
            <color indexed="8"/>
            <rFont val="Tahoma"/>
            <family val="2"/>
          </rPr>
          <t xml:space="preserve">più volumi con prezzo &gt; a 100 euro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6" authorId="1">
      <text>
        <r>
          <rPr>
            <b/>
            <sz val="9"/>
            <rFont val="Tahoma"/>
            <family val="2"/>
          </rPr>
          <t>Unifi:</t>
        </r>
        <r>
          <rPr>
            <sz val="9"/>
            <rFont val="Tahoma"/>
            <family val="2"/>
          </rPr>
          <t xml:space="preserve">
revisionato nel 2019</t>
        </r>
      </text>
    </comment>
    <comment ref="F7" authorId="1">
      <text>
        <r>
          <rPr>
            <b/>
            <sz val="9"/>
            <rFont val="Tahoma"/>
            <family val="2"/>
          </rPr>
          <t>Unifi:</t>
        </r>
        <r>
          <rPr>
            <sz val="9"/>
            <rFont val="Tahoma"/>
            <family val="2"/>
          </rPr>
          <t xml:space="preserve">
revisionato fino a 305.4 nel 2019</t>
        </r>
      </text>
    </comment>
    <comment ref="F9" authorId="1">
      <text>
        <r>
          <rPr>
            <b/>
            <sz val="9"/>
            <rFont val="Tahoma"/>
            <family val="2"/>
          </rPr>
          <t>Unifi:</t>
        </r>
        <r>
          <rPr>
            <sz val="9"/>
            <rFont val="Tahoma"/>
            <family val="2"/>
          </rPr>
          <t xml:space="preserve">
revisionato nel 2018 - 2019</t>
        </r>
      </text>
    </comment>
    <comment ref="F26" authorId="1">
      <text>
        <r>
          <rPr>
            <b/>
            <sz val="9"/>
            <rFont val="Tahoma"/>
            <family val="2"/>
          </rPr>
          <t>Unifi:</t>
        </r>
        <r>
          <rPr>
            <sz val="9"/>
            <rFont val="Tahoma"/>
            <family val="2"/>
          </rPr>
          <t xml:space="preserve">
revisione iniziata nel 2018 e terminata nel 2020: deselezionati complessivamente 1.698 volumi. E' stato deselezionato più di quanto non sia stato accessionato</t>
        </r>
      </text>
    </comment>
  </commentList>
</comments>
</file>

<file path=xl/comments2.xml><?xml version="1.0" encoding="utf-8"?>
<comments xmlns="http://schemas.openxmlformats.org/spreadsheetml/2006/main">
  <authors>
    <author>Unifi</author>
    <author>GV</author>
  </authors>
  <commentList>
    <comment ref="O7" authorId="0">
      <text>
        <r>
          <rPr>
            <b/>
            <sz val="9"/>
            <rFont val="Tahoma"/>
            <family val="2"/>
          </rPr>
          <t>Unifi:</t>
        </r>
        <r>
          <rPr>
            <sz val="9"/>
            <rFont val="Tahoma"/>
            <family val="2"/>
          </rPr>
          <t xml:space="preserve">
3 volumi stranieri sopra i 120 euro e uno il cui prezzo è 217 euro</t>
        </r>
      </text>
    </comment>
    <comment ref="E3" authorId="1">
      <text>
        <r>
          <rPr>
            <sz val="9"/>
            <rFont val="Tahoma"/>
            <family val="2"/>
          </rPr>
          <t xml:space="preserve">nel 2020 non è stata fatta la procedura in-house
</t>
        </r>
      </text>
    </comment>
    <comment ref="D3" authorId="1">
      <text>
        <r>
          <rPr>
            <b/>
            <sz val="9"/>
            <rFont val="Tahoma"/>
            <family val="0"/>
          </rPr>
          <t>unifi: nel 2020 non è stato possibile effettuare la procedura in-house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Unifi</author>
  </authors>
  <commentList>
    <comment ref="X9" authorId="0">
      <text>
        <r>
          <rPr>
            <b/>
            <sz val="9"/>
            <rFont val="Tahoma"/>
            <family val="2"/>
          </rPr>
          <t>Unifi:</t>
        </r>
        <r>
          <rPr>
            <sz val="9"/>
            <rFont val="Tahoma"/>
            <family val="2"/>
          </rPr>
          <t xml:space="preserve">
1 volume ha ilprezzo di 143 euro, un altro di 99 euro.</t>
        </r>
      </text>
    </comment>
    <comment ref="X24" authorId="0">
      <text>
        <r>
          <rPr>
            <b/>
            <sz val="9"/>
            <rFont val="Tahoma"/>
            <family val="2"/>
          </rPr>
          <t>Unifi:</t>
        </r>
        <r>
          <rPr>
            <sz val="9"/>
            <rFont val="Tahoma"/>
            <family val="2"/>
          </rPr>
          <t xml:space="preserve">
3 volumi costano più di 114 euro</t>
        </r>
      </text>
    </comment>
  </commentList>
</comments>
</file>

<file path=xl/sharedStrings.xml><?xml version="1.0" encoding="utf-8"?>
<sst xmlns="http://schemas.openxmlformats.org/spreadsheetml/2006/main" count="272" uniqueCount="160">
  <si>
    <t>CDD
(22 ed.)</t>
  </si>
  <si>
    <t>Equivalente 
verbale</t>
  </si>
  <si>
    <t>Consistenza</t>
  </si>
  <si>
    <t>Valore patrimoniale</t>
  </si>
  <si>
    <t>Lingue</t>
  </si>
  <si>
    <t>Età</t>
  </si>
  <si>
    <t>Spazio</t>
  </si>
  <si>
    <t>% su totale GEN scienze sociali</t>
  </si>
  <si>
    <t>Prezzo medio</t>
  </si>
  <si>
    <t>vol. in inglese</t>
  </si>
  <si>
    <t>% volumi in inglese su totale vol. intervallo CDD</t>
  </si>
  <si>
    <t>vol. in tedesco</t>
  </si>
  <si>
    <t>% volumi in tedesco su totale vol. intervallo CDD</t>
  </si>
  <si>
    <t>vol. in francese</t>
  </si>
  <si>
    <t>% volumi in francese su totale vol. intervallo CDD</t>
  </si>
  <si>
    <t>% rispetto a intervallo CDD</t>
  </si>
  <si>
    <t>Cm occupati</t>
  </si>
  <si>
    <t>Cm occupati in media da 1 volume</t>
  </si>
  <si>
    <t>totale</t>
  </si>
  <si>
    <t>320-320.4</t>
  </si>
  <si>
    <t>SCIENZE POLITICHE</t>
  </si>
  <si>
    <t>300-301</t>
  </si>
  <si>
    <t xml:space="preserve">Scienze sociali Sociologia e antropologia </t>
  </si>
  <si>
    <t>321-323</t>
  </si>
  <si>
    <t>302-304</t>
  </si>
  <si>
    <t>Interazione sociale</t>
  </si>
  <si>
    <t xml:space="preserve">Gruppi sociali </t>
  </si>
  <si>
    <t>324-326</t>
  </si>
  <si>
    <t>306-307</t>
  </si>
  <si>
    <t xml:space="preserve">Cultura e istituzioni Comunità </t>
  </si>
  <si>
    <t>330-330.1</t>
  </si>
  <si>
    <t>320-321</t>
  </si>
  <si>
    <t>Scienza politica Forme di governo e Stato</t>
  </si>
  <si>
    <t>330.9-331</t>
  </si>
  <si>
    <t>322-323</t>
  </si>
  <si>
    <t>Relazioni dello Stato coi gruppi Diritti</t>
  </si>
  <si>
    <t>332-332.8</t>
  </si>
  <si>
    <t xml:space="preserve">324; 328 </t>
  </si>
  <si>
    <r>
      <t>Vita politica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Processo legislativo</t>
    </r>
  </si>
  <si>
    <t>333-337</t>
  </si>
  <si>
    <t>325-327</t>
  </si>
  <si>
    <t>Migrazioni Relazioni internazionali</t>
  </si>
  <si>
    <t>338.4-338.8</t>
  </si>
  <si>
    <t>ECONOMIA</t>
  </si>
  <si>
    <t xml:space="preserve">Economia </t>
  </si>
  <si>
    <t>338.9-339</t>
  </si>
  <si>
    <t xml:space="preserve">331-333 </t>
  </si>
  <si>
    <t>Economia del lavoro, finanziaria, della terra</t>
  </si>
  <si>
    <t>341-341.2</t>
  </si>
  <si>
    <t>334-335</t>
  </si>
  <si>
    <t>Cooperative Socialismo</t>
  </si>
  <si>
    <t>340-340.1</t>
  </si>
  <si>
    <t xml:space="preserve">Finanza pubblica </t>
  </si>
  <si>
    <t>341.3-341.738</t>
  </si>
  <si>
    <t>Economia internazionale</t>
  </si>
  <si>
    <t>342-342.44</t>
  </si>
  <si>
    <t>Produzione</t>
  </si>
  <si>
    <t>342.45-342.4505</t>
  </si>
  <si>
    <t>Macroeconomia</t>
  </si>
  <si>
    <t>342.46-342.9</t>
  </si>
  <si>
    <t>DIRITTO</t>
  </si>
  <si>
    <t>Diritto</t>
  </si>
  <si>
    <t>343-343.44</t>
  </si>
  <si>
    <t>Diritto delle nazioni</t>
  </si>
  <si>
    <t>Diritto costituzionale e amministrativo</t>
  </si>
  <si>
    <t>Diritto finanziario, tributario, commerciale</t>
  </si>
  <si>
    <t>Diritto del lavoro</t>
  </si>
  <si>
    <t>Diritto penale</t>
  </si>
  <si>
    <t>343.45-343.457</t>
  </si>
  <si>
    <t>Diritto privato</t>
  </si>
  <si>
    <t>343.46-343.8</t>
  </si>
  <si>
    <t>Diritto processuale civile</t>
  </si>
  <si>
    <t>344-344.44</t>
  </si>
  <si>
    <t>348-349</t>
  </si>
  <si>
    <t>Leggi, regolamenti, giurisprudenza Specifiche giurisdizioni</t>
  </si>
  <si>
    <t>351-354</t>
  </si>
  <si>
    <t>Amministrazione pubblica</t>
  </si>
  <si>
    <t>344.45-344.4501</t>
  </si>
  <si>
    <t>355-359</t>
  </si>
  <si>
    <t>Scienza militare</t>
  </si>
  <si>
    <t>364-365</t>
  </si>
  <si>
    <t>Criminologia Istituti di pena</t>
  </si>
  <si>
    <t>Assicurazioni</t>
  </si>
  <si>
    <t>380-389</t>
  </si>
  <si>
    <t>Commercio, comunicazioni, trasporti</t>
  </si>
  <si>
    <t>Contabilità</t>
  </si>
  <si>
    <t>Gestione generale</t>
  </si>
  <si>
    <t>Pubblicità</t>
  </si>
  <si>
    <t>345.45-345.4502</t>
  </si>
  <si>
    <t>totalescisoc</t>
  </si>
  <si>
    <t>345.4503-345.459</t>
  </si>
  <si>
    <t>345.46-345.9</t>
  </si>
  <si>
    <t>346-346.3</t>
  </si>
  <si>
    <t>346.4-346.44</t>
  </si>
  <si>
    <t>346.45-346.4502</t>
  </si>
  <si>
    <t>346.4503-346.4505</t>
  </si>
  <si>
    <t>346.4506-346.450682</t>
  </si>
  <si>
    <t>346.4507-346.458</t>
  </si>
  <si>
    <t>346.46-346.9</t>
  </si>
  <si>
    <t>347-347.44</t>
  </si>
  <si>
    <t>347.45-347.458</t>
  </si>
  <si>
    <t>347.46-347.98</t>
  </si>
  <si>
    <t>350-359</t>
  </si>
  <si>
    <t>360-363</t>
  </si>
  <si>
    <t>364-369</t>
  </si>
  <si>
    <t>370-398</t>
  </si>
  <si>
    <t>400-499</t>
  </si>
  <si>
    <t>500-599</t>
  </si>
  <si>
    <t>600-657</t>
  </si>
  <si>
    <t>658-658.4</t>
  </si>
  <si>
    <t>658.5-690</t>
  </si>
  <si>
    <t>700-800</t>
  </si>
  <si>
    <t>900-939.8</t>
  </si>
  <si>
    <t>940-944</t>
  </si>
  <si>
    <t>945-945.09</t>
  </si>
  <si>
    <t>945.1-945.9</t>
  </si>
  <si>
    <t>946-996</t>
  </si>
  <si>
    <t>Circolazione</t>
  </si>
  <si>
    <t>Accessioni (acquisti+doni)</t>
  </si>
  <si>
    <t>Acquisti</t>
  </si>
  <si>
    <t>Valore acquisti (spesa)</t>
  </si>
  <si>
    <t>Indice di circolazione solo prestiti</t>
  </si>
  <si>
    <t>Indice di circolazione (prestiti+ consultaz.)</t>
  </si>
  <si>
    <t>Inventari accessionati</t>
  </si>
  <si>
    <t>Inventari acquistati</t>
  </si>
  <si>
    <t>Costo medio di 1 volume (stima in €)</t>
  </si>
  <si>
    <t>Accessionati in lingua</t>
  </si>
  <si>
    <t>Acquisti in lingua</t>
  </si>
  <si>
    <t>Prezzo medio per acquisto</t>
  </si>
  <si>
    <t>N volumi accessionati italiano</t>
  </si>
  <si>
    <t>% in italiano su totale vol. intervallo CDD</t>
  </si>
  <si>
    <t xml:space="preserve">N volumi accessionati inglese </t>
  </si>
  <si>
    <t>% in inglese su totale vol. intervallo CDD</t>
  </si>
  <si>
    <t xml:space="preserve">N volumi accessionati francese </t>
  </si>
  <si>
    <t>% in francese su totale vol. intervallo CDD</t>
  </si>
  <si>
    <t xml:space="preserve">N volumi accessionati tedesco </t>
  </si>
  <si>
    <t>% in tedesco su totale vol. intervallo CDD</t>
  </si>
  <si>
    <t>italiano</t>
  </si>
  <si>
    <t xml:space="preserve">N volumi acquisti in inglese </t>
  </si>
  <si>
    <t xml:space="preserve">N volumi acquisti in francese </t>
  </si>
  <si>
    <t xml:space="preserve">N volumi acquisti in tedesco </t>
  </si>
  <si>
    <t xml:space="preserve">prezzo volumi acquisti in italiano </t>
  </si>
  <si>
    <t>In italiano</t>
  </si>
  <si>
    <t xml:space="preserve">prezzo volumi acquisti in inglese </t>
  </si>
  <si>
    <t>In inglese</t>
  </si>
  <si>
    <t>prezzo volumi acquisti in francese</t>
  </si>
  <si>
    <t>In francese</t>
  </si>
  <si>
    <t>prezzo volumi acquisti in tedesco</t>
  </si>
  <si>
    <t>In tedesco</t>
  </si>
  <si>
    <t xml:space="preserve">Valore solo acquisti </t>
  </si>
  <si>
    <t>Inventari accessionati nel 2020</t>
  </si>
  <si>
    <t>Griglia di valutazione GEN (scienze sociali): dati 2020 (2. parte)</t>
  </si>
  <si>
    <t>Griglia di valutazione GEN (scienze sociali): descrizione al 31/12/2020</t>
  </si>
  <si>
    <t>Prestiti 1/1/2020-31/12/20</t>
  </si>
  <si>
    <t>Consultazioni in house 18/6/2020-31/12/20</t>
  </si>
  <si>
    <t>prestiti + consultazioni 31/12/20</t>
  </si>
  <si>
    <t>Inventari al 31/12/20</t>
  </si>
  <si>
    <t>Griglia di valutazione GEN (scienze sociali): dati 2020 (1. parte)</t>
  </si>
  <si>
    <t>Valore                      (stima in €)2020</t>
  </si>
  <si>
    <t>Volumi con data di pubblicazione 2010-2020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</si>
</sst>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 &quot;#,##0.00"/>
    <numFmt numFmtId="173" formatCode="&quot;€ &quot;#,##0.00;[Red]&quot;€ &quot;#,##0.00"/>
    <numFmt numFmtId="174" formatCode="#,##0.00\ &quot;€&quot;"/>
    <numFmt numFmtId="175" formatCode="&quot;€&quot;\ #,##0.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0"/>
      <color indexed="63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9" fontId="2" fillId="0" borderId="10" xfId="52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9" fontId="4" fillId="34" borderId="10" xfId="52" applyNumberFormat="1" applyFont="1" applyFill="1" applyBorder="1" applyAlignment="1" applyProtection="1">
      <alignment horizontal="center" vertical="center" wrapText="1"/>
      <protection/>
    </xf>
    <xf numFmtId="9" fontId="4" fillId="34" borderId="10" xfId="52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9" fontId="4" fillId="34" borderId="10" xfId="52" applyFont="1" applyFill="1" applyBorder="1" applyAlignment="1" applyProtection="1">
      <alignment horizontal="center" wrapText="1"/>
      <protection/>
    </xf>
    <xf numFmtId="9" fontId="4" fillId="34" borderId="10" xfId="52" applyNumberFormat="1" applyFont="1" applyFill="1" applyBorder="1" applyAlignment="1" applyProtection="1">
      <alignment horizontal="center" wrapText="1"/>
      <protection/>
    </xf>
    <xf numFmtId="9" fontId="4" fillId="0" borderId="10" xfId="52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9" fontId="4" fillId="34" borderId="10" xfId="52" applyNumberFormat="1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2" fillId="35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2" fillId="0" borderId="10" xfId="0" applyNumberFormat="1" applyFont="1" applyFill="1" applyBorder="1" applyAlignment="1">
      <alignment horizontal="center"/>
    </xf>
    <xf numFmtId="3" fontId="2" fillId="0" borderId="10" xfId="52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wrapText="1"/>
    </xf>
    <xf numFmtId="9" fontId="2" fillId="0" borderId="10" xfId="52" applyNumberFormat="1" applyFont="1" applyFill="1" applyBorder="1" applyAlignment="1" applyProtection="1">
      <alignment horizontal="center" wrapText="1"/>
      <protection/>
    </xf>
    <xf numFmtId="3" fontId="6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3" fontId="2" fillId="0" borderId="10" xfId="52" applyNumberFormat="1" applyFont="1" applyFill="1" applyBorder="1" applyAlignment="1" applyProtection="1">
      <alignment horizontal="center" wrapText="1"/>
      <protection/>
    </xf>
    <xf numFmtId="175" fontId="2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172" fontId="5" fillId="34" borderId="10" xfId="0" applyNumberFormat="1" applyFont="1" applyFill="1" applyBorder="1" applyAlignment="1">
      <alignment horizontal="center"/>
    </xf>
    <xf numFmtId="172" fontId="5" fillId="3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3\copia%20di%20consistenza%20343_2020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658\copia%20di%20consistenza%20658_202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7\copia%20di%20consistenza%20347_2020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00-301\consistenza%20%20300-301%20_2020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02-304\copia%20di%20consistenza%20302-304%20_2020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05\consistenza%20305%20_2020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06-307\consistenza%20306-307%20_2020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20-321\consistenza%20320-321%20_2020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22-323\consistenza%20322-323%20_2020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24;%20328\consistenza%20324%20+%20328_2020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25-327\copia%20di%20consistenza%20325-327_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4\copia%20di%20consistenza%20344_2020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30\copia%20di%20consistenza%20330_2020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31-333\copia%20di%20consistenza%20331-333_20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0\copia%20di%20consistenza%20340_2020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1\copia%20di%20consistenza%20341_2020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2\copia%20di%20consistenza%20342_2020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55-359\copia%20di%20consistenza%20355-359_2020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659\copia%20di%20consistenza%20659_2020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659\copia%20di%20consistenza,%20val.patr,%20ling.%20659_fino%20al%202020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658\copia%20di%20copia%20di%20consistenza,%20val.patr,%20ling.%20658_fino%20al%202020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657\copia%20di%20consistenza,%20val.patr,%20ling.%20657_fino%20al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5\copia%20di%20consistenza%20345_2020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80-389\copia%20di%20consistenza,%20val.patr,%20ling.%20380-389_fino%20al%202020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68\copia%20di%20consistenza,%20val.patr,%20ling.%20368_fino%20al%202020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64-365\copia%20di%20consistenza,%20val.patr,%20ling.%20364-365_fino%20al%202020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55-359\copia%20di%20consistenza,%20val.patr,%20ling.%20355-359_fino%20al%202020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51-354\copia%20di%20consistenza,%20val.patr,%20ling.%20351-354_fino%20al%202020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8-349\consistenza,%20val.patr,%20ling.%20348-349_fino%20al%202020._27.5.2021xlsx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7\copia%20di%20consistenza,%20val.patr,%20ling.%20347_fino%20al%202020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6\copia%20di%20consistenza,%20val.patr,%20ling.%20346_fino%20al%202020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5\copia%20di%20consistenza,%20val.patr,%20ling.%20345_fino%20al%202020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4\copia%20di%20consistenza,%20val.patr,%20ling.%20344_fino%20al%20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6\copia%20di%20consistenza%20346_2020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3\copia%20di%20consistenza,%20val.patr,%20ling.%20343_fino%20al%202020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2\copia%20di%20consistenza,%20val.patr,%20ling.%20342%20_fino%20al%202020.xlsx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1\copia%20di%20consistenza,%20val.patr,%20ling.%20341%20_fino%20al%202020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0\copia%20di%20consistenza,%20val.patr,%20ling.%20340%20_fino%20al%202020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39\copia%20di%20consistenza,%20val.patr,%20ling.%20339%20_fino%20al%202020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38\copia%20di%20consistenza,%20val.patr,%20ling.%20338%20_fino%20al%202020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37\copia%20di%20consistenza,%20val.patr,%20ling.%20337%20_fino%20al%202020%20(1)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36\copia%20di%20consistenza,%20val.patr,%20ling.%20336%20_fino%20al%202020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34-335\copia%20di%20consistenza,%20val.patr,%20ling.%20334-335%20_fino%20al%202020.xlsx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31-333\copia%20di%20consistenza,%20val.patr,%20ling.%20331-333%20_fino%20al%2020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48-349\copia%20di%20consistenza%20348-349_2020.xlsx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25-327\copia%20di%20consistenza,%20val.patr,%20ling.%20325-327%20_fino%20al%202020.xlsx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\Desktop\Francesca\valutazione\consistenza,%20val.patr,%20ling.%20324%20+%20328_fino%20al%202020.xlsx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22-323\consistenza,%20val.patr,%20ling.%20322-323%20_fino%20al%202020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20-321\consistenza,%20val.patr,%20ling.%20320-321%20_fino%20al%202020.xlsx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06-307\consistenza,%20val.patr,%20ling.%20306-307%20_fino%20al%202020.xlsx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05\consistenza,%20val%20patr.%20305%20_fino%20al%202020.xlsx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02-304\consistenza%20302-304%20_fino%20al%202020.xlsx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00-301\consistenza%20300-301%20_fino%20al%20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51-354\copia%20di%20consistenza%20351-354_20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64-365\copia%20di%20consistenza%20364-365_202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380-389\copia%20di%20consistenza%20380-389_202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nanni\Downloads\dati%202020\657\copia%20di%20consistenza%20657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eng"/>
      <sheetName val="ita"/>
    </sheetNames>
    <sheetDataSet>
      <sheetData sheetId="0">
        <row r="123">
          <cell r="D123">
            <v>5543.109999999999</v>
          </cell>
        </row>
      </sheetData>
      <sheetData sheetId="2">
        <row r="30">
          <cell r="D30">
            <v>2386.809999999999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G"/>
      <sheetName val="ITA"/>
    </sheetNames>
    <sheetDataSet>
      <sheetData sheetId="0">
        <row r="73">
          <cell r="D73">
            <v>1159.9999999999998</v>
          </cell>
        </row>
      </sheetData>
      <sheetData sheetId="1">
        <row r="17">
          <cell r="D17">
            <v>1104.9999999999998</v>
          </cell>
        </row>
      </sheetData>
      <sheetData sheetId="2">
        <row r="59">
          <cell r="D59">
            <v>1337.1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  <sheetName val="ITA"/>
    </sheetNames>
    <sheetDataSet>
      <sheetData sheetId="0">
        <row r="123">
          <cell r="D123">
            <v>5671.49</v>
          </cell>
        </row>
      </sheetData>
      <sheetData sheetId="1">
        <row r="13">
          <cell r="D13">
            <v>710.16</v>
          </cell>
        </row>
      </sheetData>
      <sheetData sheetId="3">
        <row r="26">
          <cell r="D26">
            <v>2163.53</v>
          </cell>
        </row>
      </sheetData>
      <sheetData sheetId="4">
        <row r="81">
          <cell r="D81">
            <v>2725.8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g"/>
      <sheetName val="ita"/>
    </sheetNames>
    <sheetDataSet>
      <sheetData sheetId="0">
        <row r="22">
          <cell r="D22">
            <v>871.7099999999999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cess. ger"/>
      <sheetName val="access.eng"/>
      <sheetName val="access.ita"/>
    </sheetNames>
    <sheetDataSet>
      <sheetData sheetId="0">
        <row r="81">
          <cell r="D81">
            <v>2068.42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cess.eng"/>
      <sheetName val="access.ita"/>
    </sheetNames>
    <sheetDataSet>
      <sheetData sheetId="0">
        <row r="43">
          <cell r="D43">
            <v>1183.3100000000002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cess. eng"/>
      <sheetName val="access. ita"/>
    </sheetNames>
    <sheetDataSet>
      <sheetData sheetId="0">
        <row r="56">
          <cell r="D56">
            <v>2058.5700000000006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. access."/>
      <sheetName val="fre access."/>
      <sheetName val="eng access"/>
      <sheetName val="ITA access"/>
    </sheetNames>
    <sheetDataSet>
      <sheetData sheetId="0">
        <row r="122">
          <cell r="D122">
            <v>1421.4499999999998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  <sheetName val="ita"/>
    </sheetNames>
    <sheetDataSet>
      <sheetData sheetId="0">
        <row r="30">
          <cell r="D30">
            <v>804.22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g"/>
      <sheetName val="ita"/>
    </sheetNames>
    <sheetDataSet>
      <sheetData sheetId="0">
        <row r="21">
          <cell r="D21">
            <v>324.1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ita"/>
      <sheetName val="eng"/>
    </sheetNames>
    <sheetDataSet>
      <sheetData sheetId="0">
        <row r="46">
          <cell r="D46">
            <v>1543.5499999999997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  <sheetName val="ita"/>
    </sheetNames>
    <sheetDataSet>
      <sheetData sheetId="0">
        <row r="182">
          <cell r="D182">
            <v>7116.92</v>
          </cell>
        </row>
      </sheetData>
      <sheetData sheetId="4">
        <row r="149">
          <cell r="D149">
            <v>4557.65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g"/>
      <sheetName val="ita"/>
    </sheetNames>
    <sheetDataSet>
      <sheetData sheetId="0">
        <row r="61">
          <cell r="D61">
            <v>1233.6499999999996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re"/>
      <sheetName val="eng"/>
      <sheetName val="ita"/>
    </sheetNames>
    <sheetDataSet>
      <sheetData sheetId="0">
        <row r="74">
          <cell r="D74">
            <v>2480.31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4">
          <cell r="D194">
            <v>7639.5899999999965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TA"/>
      <sheetName val="ENG"/>
      <sheetName val="FRE"/>
      <sheetName val="GER"/>
    </sheetNames>
    <sheetDataSet>
      <sheetData sheetId="0">
        <row r="73">
          <cell r="D73">
            <v>3353.12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  <sheetName val="ita"/>
    </sheetNames>
    <sheetDataSet>
      <sheetData sheetId="0">
        <row r="259">
          <cell r="D259">
            <v>10919.540000000003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RE"/>
      <sheetName val="ENG"/>
      <sheetName val="ITA"/>
    </sheetNames>
    <sheetDataSet>
      <sheetData sheetId="0">
        <row r="27">
          <cell r="D27">
            <v>849.8700000000001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17,50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ta"/>
      <sheetName val="fre"/>
      <sheetName val="eng"/>
    </sheetNames>
    <sheetDataSet>
      <sheetData sheetId="0">
        <row r="77">
          <cell r="C77">
            <v>1445.0399999999997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eng"/>
      <sheetName val="fre"/>
    </sheetNames>
    <sheetDataSet>
      <sheetData sheetId="0">
        <row r="3130">
          <cell r="C3130">
            <v>101078.21000000008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eng"/>
    </sheetNames>
    <sheetDataSet>
      <sheetData sheetId="0">
        <row r="455">
          <cell r="C455">
            <v>17754.72999999998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  <sheetName val="ita"/>
    </sheetNames>
    <sheetDataSet>
      <sheetData sheetId="0">
        <row r="167">
          <cell r="D167">
            <v>7544.6</v>
          </cell>
        </row>
      </sheetData>
      <sheetData sheetId="1">
        <row r="7">
          <cell r="D7">
            <v>659.7299999999999</v>
          </cell>
        </row>
      </sheetData>
      <sheetData sheetId="4">
        <row r="144">
          <cell r="D144">
            <v>5851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927">
          <cell r="C927">
            <v>31868.490000000013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g"/>
    </sheetNames>
    <sheetDataSet>
      <sheetData sheetId="0">
        <row r="140">
          <cell r="C140">
            <v>3837.599999999999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1509">
          <cell r="C1509">
            <v>59285.050000000076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843">
          <cell r="C843">
            <v>33804.31000000003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glio3"/>
      <sheetName val="fre"/>
      <sheetName val="eng"/>
    </sheetNames>
    <sheetDataSet>
      <sheetData sheetId="0">
        <row r="626">
          <cell r="C626">
            <v>16723.939999999995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73">
          <cell r="C873">
            <v>43948.73000000004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g"/>
      <sheetName val="fre"/>
      <sheetName val="ger"/>
    </sheetNames>
    <sheetDataSet>
      <sheetData sheetId="0">
        <row r="2931">
          <cell r="C2931">
            <v>136464.9200000004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re"/>
      <sheetName val="ger"/>
      <sheetName val="eng"/>
    </sheetNames>
    <sheetDataSet>
      <sheetData sheetId="0">
        <row r="8393">
          <cell r="C8393">
            <v>351995.22999999963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re"/>
      <sheetName val="ger"/>
      <sheetName val="eng"/>
    </sheetNames>
    <sheetDataSet>
      <sheetData sheetId="0">
        <row r="6964">
          <cell r="C6964">
            <v>306268.8499999988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3555">
          <cell r="C3555">
            <v>138634.30999999976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  <sheetName val="ita"/>
    </sheetNames>
    <sheetDataSet>
      <sheetData sheetId="0">
        <row r="386">
          <cell r="D386">
            <v>17446.74</v>
          </cell>
        </row>
      </sheetData>
      <sheetData sheetId="1">
        <row r="20">
          <cell r="D20">
            <v>1529.87</v>
          </cell>
        </row>
      </sheetData>
      <sheetData sheetId="2">
        <row r="9">
          <cell r="D9">
            <v>262.5</v>
          </cell>
        </row>
      </sheetData>
      <sheetData sheetId="3">
        <row r="33">
          <cell r="D33">
            <v>3287.3500000000004</v>
          </cell>
        </row>
      </sheetData>
      <sheetData sheetId="4">
        <row r="329">
          <cell r="D329">
            <v>12332.02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2565">
          <cell r="C2565">
            <v>113741.22000000007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re"/>
      <sheetName val="ger"/>
      <sheetName val="eng"/>
    </sheetNames>
    <sheetDataSet>
      <sheetData sheetId="0">
        <row r="6675">
          <cell r="C6675">
            <v>274547.1600000003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2550">
          <cell r="C2550">
            <v>143857.9600000001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3697">
          <cell r="C3697">
            <v>151842.08999999968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re"/>
      <sheetName val="eng"/>
    </sheetNames>
    <sheetDataSet>
      <sheetData sheetId="0">
        <row r="428">
          <cell r="C428">
            <v>14992.49999999999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3469">
          <cell r="C3469">
            <v>105689.60300000026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re"/>
      <sheetName val="eng"/>
    </sheetNames>
    <sheetDataSet>
      <sheetData sheetId="0">
        <row r="351">
          <cell r="C351">
            <v>12110.879999999994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345">
          <cell r="C345">
            <v>12142.559999999994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319">
          <cell r="C319">
            <v>5370.069999999998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3426">
          <cell r="C3426">
            <v>100737.29500000039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g"/>
      <sheetName val="ita"/>
    </sheetNames>
    <sheetDataSet>
      <sheetData sheetId="0">
        <row r="39">
          <cell r="D39">
            <v>1617.82</v>
          </cell>
        </row>
      </sheetData>
      <sheetData sheetId="1">
        <row r="16">
          <cell r="D16">
            <v>1017.8199999999999</v>
          </cell>
        </row>
      </sheetData>
      <sheetData sheetId="2">
        <row r="25">
          <cell r="D25">
            <v>600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2051">
          <cell r="C2051">
            <v>68635.76000000001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1158">
          <cell r="C1158">
            <v>30272.179999999993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1203">
          <cell r="C1203">
            <v>37587.93000000004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3111">
          <cell r="C3111">
            <v>90764.88000000016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1656">
          <cell r="C1656">
            <v>45958.89000000004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876">
          <cell r="C876">
            <v>23388.359999999986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er"/>
      <sheetName val="fre"/>
      <sheetName val="eng"/>
    </sheetNames>
    <sheetDataSet>
      <sheetData sheetId="0">
        <row r="1185">
          <cell r="C1185">
            <v>33827.19000000001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63">
          <cell r="C663">
            <v>22386.62999999999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RE"/>
      <sheetName val="GER"/>
      <sheetName val="ENG"/>
      <sheetName val="ITA"/>
    </sheetNames>
    <sheetDataSet>
      <sheetData sheetId="0">
        <row r="17">
          <cell r="D17">
            <v>795.14</v>
          </cell>
        </row>
      </sheetData>
      <sheetData sheetId="3">
        <row r="7">
          <cell r="D7">
            <v>456.24</v>
          </cell>
        </row>
      </sheetData>
      <sheetData sheetId="4">
        <row r="10">
          <cell r="D10">
            <v>204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G"/>
      <sheetName val="ITA"/>
    </sheetNames>
    <sheetDataSet>
      <sheetData sheetId="0">
        <row r="36">
          <cell r="D36">
            <v>1183.2399999999998</v>
          </cell>
        </row>
      </sheetData>
      <sheetData sheetId="1">
        <row r="14">
          <cell r="D14">
            <v>782.2399999999999</v>
          </cell>
        </row>
      </sheetData>
      <sheetData sheetId="2">
        <row r="24">
          <cell r="D24">
            <v>401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RE"/>
      <sheetName val="ENG"/>
      <sheetName val="ITA"/>
    </sheetNames>
    <sheetDataSet>
      <sheetData sheetId="0">
        <row r="14">
          <cell r="D14">
            <v>402.86</v>
          </cell>
        </row>
      </sheetData>
      <sheetData sheetId="2">
        <row r="6">
          <cell r="D6">
            <v>218.36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D9">
            <v>279.9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5"/>
  <sheetViews>
    <sheetView zoomScalePageLayoutView="0" workbookViewId="0" topLeftCell="F1">
      <pane xSplit="2" ySplit="3" topLeftCell="H15" activePane="bottomRight" state="frozen"/>
      <selection pane="topLeft" activeCell="F1" sqref="F1"/>
      <selection pane="topRight" activeCell="R1" sqref="R1"/>
      <selection pane="bottomLeft" activeCell="F7" sqref="F7"/>
      <selection pane="bottomRight" activeCell="H5" sqref="H5:H36"/>
    </sheetView>
  </sheetViews>
  <sheetFormatPr defaultColWidth="9.140625" defaultRowHeight="12.75"/>
  <cols>
    <col min="1" max="5" width="0" style="1" hidden="1" customWidth="1"/>
    <col min="6" max="6" width="21.00390625" style="1" customWidth="1"/>
    <col min="7" max="7" width="21.00390625" style="2" customWidth="1"/>
    <col min="8" max="8" width="10.140625" style="3" customWidth="1"/>
    <col min="9" max="9" width="10.57421875" style="4" customWidth="1"/>
    <col min="10" max="10" width="17.28125" style="5" customWidth="1"/>
    <col min="11" max="11" width="14.7109375" style="5" customWidth="1"/>
    <col min="12" max="12" width="0.13671875" style="5" customWidth="1"/>
    <col min="13" max="13" width="14.00390625" style="6" customWidth="1"/>
    <col min="14" max="14" width="11.57421875" style="7" customWidth="1"/>
    <col min="15" max="15" width="15.140625" style="6" customWidth="1"/>
    <col min="16" max="16" width="9.57421875" style="7" customWidth="1"/>
    <col min="17" max="17" width="16.57421875" style="6" customWidth="1"/>
    <col min="18" max="18" width="10.57421875" style="7" customWidth="1"/>
    <col min="19" max="19" width="11.57421875" style="3" customWidth="1"/>
    <col min="20" max="20" width="7.8515625" style="7" customWidth="1"/>
    <col min="21" max="21" width="8.421875" style="1" customWidth="1"/>
    <col min="22" max="22" width="10.421875" style="8" customWidth="1"/>
    <col min="23" max="23" width="9.140625" style="9" customWidth="1"/>
    <col min="24" max="16384" width="9.140625" style="1" customWidth="1"/>
  </cols>
  <sheetData>
    <row r="1" spans="2:23" s="10" customFormat="1" ht="19.5">
      <c r="B1" s="11">
        <v>0</v>
      </c>
      <c r="C1" s="12">
        <v>745</v>
      </c>
      <c r="F1" s="88" t="s">
        <v>152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13"/>
      <c r="V1" s="13"/>
      <c r="W1" s="13"/>
    </row>
    <row r="2" spans="2:23" s="14" customFormat="1" ht="90.75" customHeight="1">
      <c r="B2" s="15"/>
      <c r="C2" s="16"/>
      <c r="F2" s="17" t="s">
        <v>0</v>
      </c>
      <c r="G2" s="17" t="s">
        <v>1</v>
      </c>
      <c r="H2" s="89" t="s">
        <v>2</v>
      </c>
      <c r="I2" s="89"/>
      <c r="J2" s="90" t="s">
        <v>3</v>
      </c>
      <c r="K2" s="90"/>
      <c r="L2" s="18"/>
      <c r="M2" s="89" t="s">
        <v>4</v>
      </c>
      <c r="N2" s="89"/>
      <c r="O2" s="89"/>
      <c r="P2" s="89"/>
      <c r="Q2" s="89"/>
      <c r="R2" s="89"/>
      <c r="S2" s="89" t="s">
        <v>5</v>
      </c>
      <c r="T2" s="89"/>
      <c r="U2" s="19" t="s">
        <v>6</v>
      </c>
      <c r="V2" s="19"/>
      <c r="W2" s="19"/>
    </row>
    <row r="3" spans="2:23" s="14" customFormat="1" ht="83.25" customHeight="1">
      <c r="B3" s="15">
        <v>100</v>
      </c>
      <c r="C3" s="16">
        <v>2092</v>
      </c>
      <c r="F3" s="17"/>
      <c r="G3" s="17"/>
      <c r="H3" s="20"/>
      <c r="I3" s="20" t="s">
        <v>7</v>
      </c>
      <c r="J3" s="20" t="s">
        <v>158</v>
      </c>
      <c r="K3" s="20" t="s">
        <v>7</v>
      </c>
      <c r="L3" s="20" t="s">
        <v>8</v>
      </c>
      <c r="M3" s="20" t="s">
        <v>9</v>
      </c>
      <c r="N3" s="20" t="s">
        <v>10</v>
      </c>
      <c r="O3" s="20" t="s">
        <v>11</v>
      </c>
      <c r="P3" s="20" t="s">
        <v>12</v>
      </c>
      <c r="Q3" s="20" t="s">
        <v>13</v>
      </c>
      <c r="R3" s="20" t="s">
        <v>14</v>
      </c>
      <c r="S3" s="21" t="s">
        <v>159</v>
      </c>
      <c r="T3" s="20" t="s">
        <v>15</v>
      </c>
      <c r="U3" s="22" t="s">
        <v>16</v>
      </c>
      <c r="V3" s="20" t="s">
        <v>7</v>
      </c>
      <c r="W3" s="23" t="s">
        <v>17</v>
      </c>
    </row>
    <row r="4" spans="2:23" s="14" customFormat="1" ht="12.75">
      <c r="B4" s="15"/>
      <c r="C4" s="16"/>
      <c r="F4" s="17"/>
      <c r="G4" s="17"/>
      <c r="H4" s="24" t="s">
        <v>18</v>
      </c>
      <c r="I4" s="25"/>
      <c r="J4" s="25"/>
      <c r="K4" s="25"/>
      <c r="L4" s="26"/>
      <c r="M4" s="26"/>
      <c r="N4" s="25"/>
      <c r="O4" s="26"/>
      <c r="P4" s="25"/>
      <c r="Q4" s="26"/>
      <c r="R4" s="25"/>
      <c r="S4" s="24"/>
      <c r="T4" s="25"/>
      <c r="U4" s="27"/>
      <c r="V4" s="28"/>
      <c r="W4" s="29"/>
    </row>
    <row r="5" spans="2:23" s="3" customFormat="1" ht="31.5" customHeight="1">
      <c r="B5" s="3" t="s">
        <v>19</v>
      </c>
      <c r="C5" s="3">
        <v>1304</v>
      </c>
      <c r="E5" s="30" t="s">
        <v>20</v>
      </c>
      <c r="F5" s="31" t="s">
        <v>21</v>
      </c>
      <c r="G5" s="31" t="s">
        <v>22</v>
      </c>
      <c r="H5" s="6">
        <v>661</v>
      </c>
      <c r="I5" s="79">
        <f>H5/H37</f>
        <v>0.009657812454340902</v>
      </c>
      <c r="J5" s="5">
        <f>'[57]Sheet1'!$C$663</f>
        <v>22386.62999999999</v>
      </c>
      <c r="K5" s="75">
        <f>J5/J37</f>
        <v>0.00858124891459513</v>
      </c>
      <c r="L5" s="69">
        <f aca="true" t="shared" si="0" ref="L5:L36">J5/H5</f>
        <v>33.8678214826021</v>
      </c>
      <c r="M5" s="76">
        <v>279</v>
      </c>
      <c r="N5" s="4">
        <f aca="true" t="shared" si="1" ref="N5:N34">M5/H5</f>
        <v>0.42208774583963693</v>
      </c>
      <c r="O5" s="76">
        <v>14</v>
      </c>
      <c r="P5" s="4">
        <f aca="true" t="shared" si="2" ref="P5:P35">O5/H5</f>
        <v>0.02118003025718608</v>
      </c>
      <c r="Q5" s="76">
        <v>24</v>
      </c>
      <c r="R5" s="4">
        <f aca="true" t="shared" si="3" ref="R5:R35">Q5/H5</f>
        <v>0.036308623298033284</v>
      </c>
      <c r="S5" s="6">
        <v>124</v>
      </c>
      <c r="T5" s="79">
        <f aca="true" t="shared" si="4" ref="T5:T33">S5/H5</f>
        <v>0.1875945537065053</v>
      </c>
      <c r="U5" s="6"/>
      <c r="V5" s="79"/>
      <c r="W5" s="82"/>
    </row>
    <row r="6" spans="2:23" s="3" customFormat="1" ht="24.75" customHeight="1">
      <c r="B6" s="3" t="s">
        <v>23</v>
      </c>
      <c r="C6" s="3">
        <v>1659</v>
      </c>
      <c r="F6" s="3" t="s">
        <v>24</v>
      </c>
      <c r="G6" s="31" t="s">
        <v>25</v>
      </c>
      <c r="H6" s="6">
        <v>1184</v>
      </c>
      <c r="I6" s="79">
        <f>H6/H37</f>
        <v>0.017299319131527425</v>
      </c>
      <c r="J6" s="5">
        <f>'[56]Sheet1'!$C$1185</f>
        <v>33827.19000000001</v>
      </c>
      <c r="K6" s="75">
        <f>J6/J37</f>
        <v>0.012966647390487243</v>
      </c>
      <c r="L6" s="69">
        <f t="shared" si="0"/>
        <v>28.570261824324334</v>
      </c>
      <c r="M6" s="76">
        <v>393</v>
      </c>
      <c r="N6" s="4">
        <f t="shared" si="1"/>
        <v>0.33192567567567566</v>
      </c>
      <c r="O6" s="76">
        <v>8</v>
      </c>
      <c r="P6" s="4">
        <f t="shared" si="2"/>
        <v>0.006756756756756757</v>
      </c>
      <c r="Q6" s="76">
        <v>17</v>
      </c>
      <c r="R6" s="4">
        <f t="shared" si="3"/>
        <v>0.014358108108108109</v>
      </c>
      <c r="S6" s="6">
        <v>368</v>
      </c>
      <c r="T6" s="79">
        <f t="shared" si="4"/>
        <v>0.3108108108108108</v>
      </c>
      <c r="U6" s="6"/>
      <c r="V6" s="79"/>
      <c r="W6" s="82"/>
    </row>
    <row r="7" spans="6:23" s="3" customFormat="1" ht="18" customHeight="1">
      <c r="F7" s="3">
        <v>305</v>
      </c>
      <c r="G7" s="31" t="s">
        <v>26</v>
      </c>
      <c r="H7" s="6">
        <v>874</v>
      </c>
      <c r="I7" s="79">
        <f>H7/H37</f>
        <v>0.0127699365886444</v>
      </c>
      <c r="J7" s="5">
        <f>'[55]Sheet1'!$C$876</f>
        <v>23388.359999999986</v>
      </c>
      <c r="K7" s="75">
        <f>J7/J37</f>
        <v>0.008965232322335256</v>
      </c>
      <c r="L7" s="69">
        <f t="shared" si="0"/>
        <v>26.760137299771152</v>
      </c>
      <c r="M7" s="76">
        <v>284</v>
      </c>
      <c r="N7" s="4">
        <f t="shared" si="1"/>
        <v>0.32494279176201374</v>
      </c>
      <c r="O7" s="76">
        <v>9</v>
      </c>
      <c r="P7" s="4">
        <f t="shared" si="2"/>
        <v>0.010297482837528604</v>
      </c>
      <c r="Q7" s="76">
        <v>73</v>
      </c>
      <c r="R7" s="4">
        <f t="shared" si="3"/>
        <v>0.08352402745995423</v>
      </c>
      <c r="S7" s="6">
        <v>257</v>
      </c>
      <c r="T7" s="79">
        <f t="shared" si="4"/>
        <v>0.2940503432494279</v>
      </c>
      <c r="U7" s="6"/>
      <c r="V7" s="79"/>
      <c r="W7" s="82"/>
    </row>
    <row r="8" spans="2:23" s="3" customFormat="1" ht="39" customHeight="1">
      <c r="B8" s="3" t="s">
        <v>27</v>
      </c>
      <c r="C8" s="3">
        <v>1031</v>
      </c>
      <c r="F8" s="31" t="s">
        <v>28</v>
      </c>
      <c r="G8" s="31" t="s">
        <v>29</v>
      </c>
      <c r="H8" s="6">
        <v>1654</v>
      </c>
      <c r="I8" s="79">
        <f>H8/H37</f>
        <v>0.024166447502995236</v>
      </c>
      <c r="J8" s="5">
        <f>'[54]Sheet1'!$C$1656</f>
        <v>45958.89000000004</v>
      </c>
      <c r="K8" s="75">
        <f>J8/J37</f>
        <v>0.01761697383342189</v>
      </c>
      <c r="L8" s="69">
        <f t="shared" si="0"/>
        <v>27.78651148730353</v>
      </c>
      <c r="M8" s="76">
        <v>479</v>
      </c>
      <c r="N8" s="4">
        <f t="shared" si="1"/>
        <v>0.28960096735187424</v>
      </c>
      <c r="O8" s="76">
        <v>27</v>
      </c>
      <c r="P8" s="4">
        <f t="shared" si="2"/>
        <v>0.016324062877871828</v>
      </c>
      <c r="Q8" s="76">
        <v>78</v>
      </c>
      <c r="R8" s="4">
        <f t="shared" si="3"/>
        <v>0.0471584038694075</v>
      </c>
      <c r="S8" s="6">
        <v>387</v>
      </c>
      <c r="T8" s="79">
        <f t="shared" si="4"/>
        <v>0.23397823458282951</v>
      </c>
      <c r="U8" s="6"/>
      <c r="V8" s="79"/>
      <c r="W8" s="82"/>
    </row>
    <row r="9" spans="2:23" s="3" customFormat="1" ht="39.75" customHeight="1">
      <c r="B9" s="3" t="s">
        <v>30</v>
      </c>
      <c r="C9" s="3">
        <v>1156</v>
      </c>
      <c r="F9" s="31" t="s">
        <v>31</v>
      </c>
      <c r="G9" s="31" t="s">
        <v>32</v>
      </c>
      <c r="H9" s="6">
        <v>3109</v>
      </c>
      <c r="I9" s="79">
        <f>H9/H37</f>
        <v>0.04542532363168814</v>
      </c>
      <c r="J9" s="5">
        <f>'[53]Sheet1'!$C$3111</f>
        <v>90764.88000000016</v>
      </c>
      <c r="K9" s="75">
        <f>J9/J37</f>
        <v>0.034792017734842584</v>
      </c>
      <c r="L9" s="69">
        <f t="shared" si="0"/>
        <v>29.194236088774577</v>
      </c>
      <c r="M9" s="83">
        <v>924</v>
      </c>
      <c r="N9" s="4">
        <f t="shared" si="1"/>
        <v>0.29720167256352525</v>
      </c>
      <c r="O9" s="83">
        <v>108</v>
      </c>
      <c r="P9" s="4">
        <f t="shared" si="2"/>
        <v>0.03473785783210035</v>
      </c>
      <c r="Q9" s="83">
        <v>147</v>
      </c>
      <c r="R9" s="4">
        <f t="shared" si="3"/>
        <v>0.047282084271469925</v>
      </c>
      <c r="S9" s="6">
        <v>846</v>
      </c>
      <c r="T9" s="79">
        <f t="shared" si="4"/>
        <v>0.2721132196847861</v>
      </c>
      <c r="U9" s="6"/>
      <c r="V9" s="79"/>
      <c r="W9" s="82"/>
    </row>
    <row r="10" spans="2:23" s="3" customFormat="1" ht="36" customHeight="1">
      <c r="B10" s="3" t="s">
        <v>33</v>
      </c>
      <c r="C10" s="3">
        <v>1973</v>
      </c>
      <c r="F10" s="3" t="s">
        <v>34</v>
      </c>
      <c r="G10" s="31" t="s">
        <v>35</v>
      </c>
      <c r="H10" s="6">
        <v>1201</v>
      </c>
      <c r="I10" s="79">
        <f>H10/H37</f>
        <v>0.017547704625814557</v>
      </c>
      <c r="J10" s="5">
        <f>'[52]Sheet1'!$C$1203</f>
        <v>37587.93000000004</v>
      </c>
      <c r="K10" s="75">
        <f>J10/J37</f>
        <v>0.01440821523893405</v>
      </c>
      <c r="L10" s="69">
        <f t="shared" si="0"/>
        <v>31.297194004995866</v>
      </c>
      <c r="M10" s="83">
        <v>490</v>
      </c>
      <c r="N10" s="4">
        <f t="shared" si="1"/>
        <v>0.4079933388842631</v>
      </c>
      <c r="O10" s="83">
        <v>47</v>
      </c>
      <c r="P10" s="4">
        <f t="shared" si="2"/>
        <v>0.03913405495420483</v>
      </c>
      <c r="Q10" s="83">
        <v>90</v>
      </c>
      <c r="R10" s="4">
        <f t="shared" si="3"/>
        <v>0.0749375520399667</v>
      </c>
      <c r="S10" s="6">
        <v>270</v>
      </c>
      <c r="T10" s="79">
        <f t="shared" si="4"/>
        <v>0.2248126561199001</v>
      </c>
      <c r="U10" s="6"/>
      <c r="V10" s="79"/>
      <c r="W10" s="82"/>
    </row>
    <row r="11" spans="2:23" s="3" customFormat="1" ht="30" customHeight="1">
      <c r="B11" s="3" t="s">
        <v>36</v>
      </c>
      <c r="C11" s="3">
        <v>1703</v>
      </c>
      <c r="F11" s="31" t="s">
        <v>37</v>
      </c>
      <c r="G11" s="31" t="s">
        <v>38</v>
      </c>
      <c r="H11" s="6">
        <v>1156</v>
      </c>
      <c r="I11" s="79">
        <f>H11/H37</f>
        <v>0.01689021361152509</v>
      </c>
      <c r="J11" s="5">
        <f>'[51]Sheet1'!$C$1158</f>
        <v>30272.179999999993</v>
      </c>
      <c r="K11" s="75">
        <f>J11/J37</f>
        <v>0.011603940019888142</v>
      </c>
      <c r="L11" s="69">
        <f t="shared" si="0"/>
        <v>26.187006920415218</v>
      </c>
      <c r="M11" s="83">
        <v>311</v>
      </c>
      <c r="N11" s="4">
        <f t="shared" si="1"/>
        <v>0.2690311418685121</v>
      </c>
      <c r="O11" s="80">
        <v>32</v>
      </c>
      <c r="P11" s="4">
        <f t="shared" si="2"/>
        <v>0.02768166089965398</v>
      </c>
      <c r="Q11" s="80">
        <v>33</v>
      </c>
      <c r="R11" s="4">
        <f t="shared" si="3"/>
        <v>0.028546712802768166</v>
      </c>
      <c r="S11" s="6">
        <v>224</v>
      </c>
      <c r="T11" s="79">
        <f t="shared" si="4"/>
        <v>0.19377162629757785</v>
      </c>
      <c r="U11" s="6"/>
      <c r="V11" s="79"/>
      <c r="W11" s="82"/>
    </row>
    <row r="12" spans="2:23" s="3" customFormat="1" ht="40.5" customHeight="1">
      <c r="B12" s="3" t="s">
        <v>39</v>
      </c>
      <c r="C12" s="3">
        <v>1325</v>
      </c>
      <c r="F12" s="3" t="s">
        <v>40</v>
      </c>
      <c r="G12" s="31" t="s">
        <v>41</v>
      </c>
      <c r="H12" s="6">
        <v>2049</v>
      </c>
      <c r="I12" s="79">
        <f>H12/H37</f>
        <v>0.02993775751731393</v>
      </c>
      <c r="J12" s="5">
        <f>'[50]Sheet1'!$C$2051</f>
        <v>68635.76000000001</v>
      </c>
      <c r="K12" s="75">
        <f>J12/J37</f>
        <v>0.026309477621348644</v>
      </c>
      <c r="L12" s="69">
        <f t="shared" si="0"/>
        <v>33.49719863347975</v>
      </c>
      <c r="M12" s="76">
        <v>1155</v>
      </c>
      <c r="N12" s="4">
        <f t="shared" si="1"/>
        <v>0.5636896046852123</v>
      </c>
      <c r="O12" s="76">
        <v>30</v>
      </c>
      <c r="P12" s="4">
        <f t="shared" si="2"/>
        <v>0.014641288433382138</v>
      </c>
      <c r="Q12" s="76">
        <v>97</v>
      </c>
      <c r="R12" s="4">
        <f t="shared" si="3"/>
        <v>0.047340165934602246</v>
      </c>
      <c r="S12" s="6">
        <v>390</v>
      </c>
      <c r="T12" s="79">
        <f t="shared" si="4"/>
        <v>0.1903367496339678</v>
      </c>
      <c r="U12" s="6"/>
      <c r="V12" s="79"/>
      <c r="W12" s="82"/>
    </row>
    <row r="13" spans="2:23" s="3" customFormat="1" ht="18.75" customHeight="1">
      <c r="B13" s="3" t="s">
        <v>42</v>
      </c>
      <c r="C13" s="3">
        <v>1651</v>
      </c>
      <c r="E13" s="30" t="s">
        <v>43</v>
      </c>
      <c r="F13" s="3">
        <v>330</v>
      </c>
      <c r="G13" s="31" t="s">
        <v>44</v>
      </c>
      <c r="H13" s="6">
        <v>2352</v>
      </c>
      <c r="I13" s="79">
        <f>H13/H37</f>
        <v>0.034364863680196374</v>
      </c>
      <c r="J13" s="84">
        <v>77822.03</v>
      </c>
      <c r="K13" s="75">
        <f>J13/J37</f>
        <v>0.029830761060020642</v>
      </c>
      <c r="L13" s="69">
        <f t="shared" si="0"/>
        <v>33.08759778911565</v>
      </c>
      <c r="M13" s="83">
        <v>1056</v>
      </c>
      <c r="N13" s="4">
        <f t="shared" si="1"/>
        <v>0.4489795918367347</v>
      </c>
      <c r="O13" s="83">
        <v>24</v>
      </c>
      <c r="P13" s="4">
        <f t="shared" si="2"/>
        <v>0.01020408163265306</v>
      </c>
      <c r="Q13" s="83">
        <v>53</v>
      </c>
      <c r="R13" s="4">
        <f t="shared" si="3"/>
        <v>0.022534013605442178</v>
      </c>
      <c r="S13" s="6">
        <v>423</v>
      </c>
      <c r="T13" s="79">
        <f t="shared" si="4"/>
        <v>0.1798469387755102</v>
      </c>
      <c r="V13" s="79"/>
      <c r="W13" s="82"/>
    </row>
    <row r="14" spans="2:23" s="3" customFormat="1" ht="14.25" customHeight="1">
      <c r="B14" s="3" t="s">
        <v>45</v>
      </c>
      <c r="C14" s="3">
        <v>1267</v>
      </c>
      <c r="F14" s="31" t="s">
        <v>46</v>
      </c>
      <c r="G14" s="31" t="s">
        <v>47</v>
      </c>
      <c r="H14" s="6">
        <v>3424</v>
      </c>
      <c r="I14" s="79">
        <f>H14/H37</f>
        <v>0.050027760731714443</v>
      </c>
      <c r="J14" s="5">
        <f>'[49]Sheet1'!$C$3426</f>
        <v>100737.29500000039</v>
      </c>
      <c r="K14" s="75">
        <f>J14/J37</f>
        <v>0.03861464648220849</v>
      </c>
      <c r="L14" s="69">
        <f t="shared" si="0"/>
        <v>29.420938960280488</v>
      </c>
      <c r="M14" s="76">
        <v>989</v>
      </c>
      <c r="N14" s="4">
        <f t="shared" si="1"/>
        <v>0.28884345794392524</v>
      </c>
      <c r="O14" s="76">
        <v>21</v>
      </c>
      <c r="P14" s="4">
        <f t="shared" si="2"/>
        <v>0.006133177570093458</v>
      </c>
      <c r="Q14" s="76">
        <v>76</v>
      </c>
      <c r="R14" s="4">
        <f t="shared" si="3"/>
        <v>0.02219626168224299</v>
      </c>
      <c r="S14" s="6">
        <v>531</v>
      </c>
      <c r="T14" s="79">
        <f t="shared" si="4"/>
        <v>0.1550817757009346</v>
      </c>
      <c r="V14" s="79"/>
      <c r="W14" s="82"/>
    </row>
    <row r="15" spans="2:23" s="3" customFormat="1" ht="14.25" customHeight="1">
      <c r="B15" s="3" t="s">
        <v>48</v>
      </c>
      <c r="C15" s="3">
        <v>1302</v>
      </c>
      <c r="F15" s="3" t="s">
        <v>49</v>
      </c>
      <c r="G15" s="31" t="s">
        <v>50</v>
      </c>
      <c r="H15" s="6">
        <v>317</v>
      </c>
      <c r="I15" s="79">
        <f>H15/H37</f>
        <v>0.004631658922883609</v>
      </c>
      <c r="J15" s="5">
        <f>'[48]Sheet1'!$C$319</f>
        <v>5370.069999999998</v>
      </c>
      <c r="K15" s="75">
        <f>J15/J37</f>
        <v>0.0020584566484012946</v>
      </c>
      <c r="L15" s="69">
        <f t="shared" si="0"/>
        <v>16.94028391167192</v>
      </c>
      <c r="M15" s="76">
        <v>36</v>
      </c>
      <c r="N15" s="4">
        <f t="shared" si="1"/>
        <v>0.11356466876971609</v>
      </c>
      <c r="O15" s="76">
        <v>4</v>
      </c>
      <c r="P15" s="4">
        <f t="shared" si="2"/>
        <v>0.012618296529968454</v>
      </c>
      <c r="Q15" s="76">
        <v>3</v>
      </c>
      <c r="R15" s="4">
        <f t="shared" si="3"/>
        <v>0.00946372239747634</v>
      </c>
      <c r="S15" s="6">
        <v>56</v>
      </c>
      <c r="T15" s="79">
        <f t="shared" si="4"/>
        <v>0.17665615141955837</v>
      </c>
      <c r="V15" s="79"/>
      <c r="W15" s="82"/>
    </row>
    <row r="16" spans="2:25" s="32" customFormat="1" ht="15" customHeight="1">
      <c r="B16" s="33" t="s">
        <v>51</v>
      </c>
      <c r="C16" s="3">
        <v>2016</v>
      </c>
      <c r="F16" s="32">
        <v>336</v>
      </c>
      <c r="G16" s="34" t="s">
        <v>52</v>
      </c>
      <c r="H16" s="6">
        <v>343</v>
      </c>
      <c r="I16" s="79">
        <f>H16/H37</f>
        <v>0.005011542620028638</v>
      </c>
      <c r="J16" s="5">
        <f>'[47]Sheet1'!$C$345</f>
        <v>12142.559999999994</v>
      </c>
      <c r="K16" s="75">
        <f>J16/J37</f>
        <v>0.004654489300998241</v>
      </c>
      <c r="L16" s="69">
        <f t="shared" si="0"/>
        <v>35.401049562682196</v>
      </c>
      <c r="M16" s="76">
        <v>104</v>
      </c>
      <c r="N16" s="4">
        <f t="shared" si="1"/>
        <v>0.3032069970845481</v>
      </c>
      <c r="O16" s="76">
        <v>4</v>
      </c>
      <c r="P16" s="4">
        <f t="shared" si="2"/>
        <v>0.011661807580174927</v>
      </c>
      <c r="Q16" s="76">
        <v>16</v>
      </c>
      <c r="R16" s="4">
        <f t="shared" si="3"/>
        <v>0.04664723032069971</v>
      </c>
      <c r="S16" s="6">
        <v>60</v>
      </c>
      <c r="T16" s="79">
        <f t="shared" si="4"/>
        <v>0.1749271137026239</v>
      </c>
      <c r="U16" s="3"/>
      <c r="V16" s="79"/>
      <c r="W16" s="82"/>
      <c r="X16" s="3"/>
      <c r="Y16" s="3"/>
    </row>
    <row r="17" spans="2:25" s="32" customFormat="1" ht="18.75" customHeight="1">
      <c r="B17" s="33" t="s">
        <v>53</v>
      </c>
      <c r="C17" s="3">
        <v>3093</v>
      </c>
      <c r="F17" s="32">
        <v>337</v>
      </c>
      <c r="G17" s="31" t="s">
        <v>54</v>
      </c>
      <c r="H17" s="6">
        <v>349</v>
      </c>
      <c r="I17" s="79">
        <f>H17/H37</f>
        <v>0.005099208088600567</v>
      </c>
      <c r="J17" s="5">
        <f>'[46]Sheet1'!$C$351</f>
        <v>12110.879999999994</v>
      </c>
      <c r="K17" s="75">
        <f>J17/J37</f>
        <v>0.004642345715044733</v>
      </c>
      <c r="L17" s="69">
        <f t="shared" si="0"/>
        <v>34.70166189111746</v>
      </c>
      <c r="M17" s="76">
        <v>169</v>
      </c>
      <c r="N17" s="4">
        <f t="shared" si="1"/>
        <v>0.48424068767908307</v>
      </c>
      <c r="O17" s="76">
        <v>0</v>
      </c>
      <c r="P17" s="4">
        <f t="shared" si="2"/>
        <v>0</v>
      </c>
      <c r="Q17" s="76">
        <v>23</v>
      </c>
      <c r="R17" s="4">
        <f t="shared" si="3"/>
        <v>0.0659025787965616</v>
      </c>
      <c r="S17" s="6">
        <v>47</v>
      </c>
      <c r="T17" s="79">
        <f t="shared" si="4"/>
        <v>0.1346704871060172</v>
      </c>
      <c r="U17" s="3"/>
      <c r="V17" s="79"/>
      <c r="W17" s="82"/>
      <c r="X17" s="3"/>
      <c r="Y17" s="3"/>
    </row>
    <row r="18" spans="2:25" s="32" customFormat="1" ht="19.5" customHeight="1">
      <c r="B18" s="33" t="s">
        <v>55</v>
      </c>
      <c r="C18" s="3">
        <v>2306</v>
      </c>
      <c r="F18" s="3">
        <v>338</v>
      </c>
      <c r="G18" s="34" t="s">
        <v>56</v>
      </c>
      <c r="H18" s="6">
        <v>3467</v>
      </c>
      <c r="I18" s="79">
        <f>H18/H37</f>
        <v>0.050656029923146606</v>
      </c>
      <c r="J18" s="5">
        <f>'[45]Sheet1'!$C$3469</f>
        <v>105689.60300000026</v>
      </c>
      <c r="K18" s="75">
        <f>J18/J37</f>
        <v>0.040512966490612604</v>
      </c>
      <c r="L18" s="69">
        <f t="shared" si="0"/>
        <v>30.484454283242073</v>
      </c>
      <c r="M18" s="76">
        <v>1195</v>
      </c>
      <c r="N18" s="4">
        <f t="shared" si="1"/>
        <v>0.3446783963080473</v>
      </c>
      <c r="O18" s="76">
        <v>29</v>
      </c>
      <c r="P18" s="4">
        <f t="shared" si="2"/>
        <v>0.008364580328814536</v>
      </c>
      <c r="Q18" s="76">
        <v>71</v>
      </c>
      <c r="R18" s="4">
        <f t="shared" si="3"/>
        <v>0.02047880011537352</v>
      </c>
      <c r="S18" s="6">
        <v>500</v>
      </c>
      <c r="T18" s="79">
        <f t="shared" si="4"/>
        <v>0.1442169022209403</v>
      </c>
      <c r="U18" s="3"/>
      <c r="V18" s="79"/>
      <c r="W18" s="82"/>
      <c r="X18" s="3"/>
      <c r="Y18" s="3"/>
    </row>
    <row r="19" spans="2:23" s="3" customFormat="1" ht="16.5" customHeight="1">
      <c r="B19" s="3" t="s">
        <v>57</v>
      </c>
      <c r="C19" s="3">
        <v>1089</v>
      </c>
      <c r="E19" s="32"/>
      <c r="F19" s="3">
        <v>339</v>
      </c>
      <c r="G19" s="34" t="s">
        <v>58</v>
      </c>
      <c r="H19" s="6">
        <v>426</v>
      </c>
      <c r="I19" s="79">
        <f>H19/H37</f>
        <v>0.006224248268606996</v>
      </c>
      <c r="J19" s="5">
        <f>'[44]Sheet1'!$C$428</f>
        <v>14992.49999999999</v>
      </c>
      <c r="K19" s="75">
        <f>J19/J37</f>
        <v>0.005746929053281689</v>
      </c>
      <c r="L19" s="69">
        <f t="shared" si="0"/>
        <v>35.19366197183096</v>
      </c>
      <c r="M19" s="76">
        <v>238</v>
      </c>
      <c r="N19" s="4">
        <f t="shared" si="1"/>
        <v>0.5586854460093896</v>
      </c>
      <c r="O19" s="76">
        <v>0</v>
      </c>
      <c r="P19" s="4">
        <f t="shared" si="2"/>
        <v>0</v>
      </c>
      <c r="Q19" s="76">
        <v>5</v>
      </c>
      <c r="R19" s="4">
        <f t="shared" si="3"/>
        <v>0.011737089201877934</v>
      </c>
      <c r="S19" s="6">
        <v>82</v>
      </c>
      <c r="T19" s="79">
        <f t="shared" si="4"/>
        <v>0.19248826291079812</v>
      </c>
      <c r="V19" s="79"/>
      <c r="W19" s="82"/>
    </row>
    <row r="20" spans="2:23" s="3" customFormat="1" ht="15.75" customHeight="1">
      <c r="B20" s="3" t="s">
        <v>59</v>
      </c>
      <c r="C20" s="3">
        <v>1057</v>
      </c>
      <c r="E20" s="36" t="s">
        <v>60</v>
      </c>
      <c r="F20" s="3">
        <v>340</v>
      </c>
      <c r="G20" s="31" t="s">
        <v>61</v>
      </c>
      <c r="H20" s="6">
        <v>3695</v>
      </c>
      <c r="I20" s="79">
        <f>H20/H37</f>
        <v>0.05398731772887993</v>
      </c>
      <c r="J20" s="5">
        <f>'[43]Sheet1'!$C$3697</f>
        <v>151842.08999999968</v>
      </c>
      <c r="K20" s="75">
        <f>J20/J37</f>
        <v>0.05820414997712268</v>
      </c>
      <c r="L20" s="69">
        <f t="shared" si="0"/>
        <v>41.093935047361214</v>
      </c>
      <c r="M20" s="83">
        <v>874</v>
      </c>
      <c r="N20" s="4">
        <f t="shared" si="1"/>
        <v>0.2365358592692828</v>
      </c>
      <c r="O20" s="80">
        <v>307</v>
      </c>
      <c r="P20" s="4">
        <f t="shared" si="2"/>
        <v>0.08308525033829499</v>
      </c>
      <c r="Q20" s="80">
        <v>252</v>
      </c>
      <c r="R20" s="4">
        <f t="shared" si="3"/>
        <v>0.06820027063599458</v>
      </c>
      <c r="S20" s="6">
        <v>1385</v>
      </c>
      <c r="T20" s="79">
        <f t="shared" si="4"/>
        <v>0.37483085250338294</v>
      </c>
      <c r="U20" s="81"/>
      <c r="V20" s="79"/>
      <c r="W20" s="82"/>
    </row>
    <row r="21" spans="2:25" s="32" customFormat="1" ht="19.5" customHeight="1">
      <c r="B21" s="33" t="s">
        <v>62</v>
      </c>
      <c r="C21" s="3">
        <v>766</v>
      </c>
      <c r="E21" s="36"/>
      <c r="F21" s="3">
        <v>341</v>
      </c>
      <c r="G21" s="34" t="s">
        <v>63</v>
      </c>
      <c r="H21" s="6">
        <v>2548</v>
      </c>
      <c r="I21" s="79">
        <f>H21/H37</f>
        <v>0.03722860232021274</v>
      </c>
      <c r="J21" s="5">
        <f>'[42]Sheet1'!$C$2550</f>
        <v>143857.9600000001</v>
      </c>
      <c r="K21" s="75">
        <f>J21/J37</f>
        <v>0.055143671160235865</v>
      </c>
      <c r="L21" s="69">
        <f t="shared" si="0"/>
        <v>56.459167974882305</v>
      </c>
      <c r="M21" s="76">
        <v>1356</v>
      </c>
      <c r="N21" s="4">
        <f t="shared" si="1"/>
        <v>0.5321821036106751</v>
      </c>
      <c r="O21" s="76">
        <v>88</v>
      </c>
      <c r="P21" s="4">
        <f t="shared" si="2"/>
        <v>0.03453689167974882</v>
      </c>
      <c r="Q21" s="76">
        <v>226</v>
      </c>
      <c r="R21" s="4">
        <f t="shared" si="3"/>
        <v>0.08869701726844584</v>
      </c>
      <c r="S21" s="6">
        <v>836</v>
      </c>
      <c r="T21" s="79">
        <f t="shared" si="4"/>
        <v>0.3281004709576138</v>
      </c>
      <c r="U21" s="81"/>
      <c r="V21" s="79"/>
      <c r="W21" s="82"/>
      <c r="X21" s="3"/>
      <c r="Y21" s="3"/>
    </row>
    <row r="22" spans="2:25" s="32" customFormat="1" ht="17.25" customHeight="1">
      <c r="B22" s="33"/>
      <c r="C22" s="3"/>
      <c r="E22" s="36"/>
      <c r="F22" s="31">
        <v>342</v>
      </c>
      <c r="G22" s="34" t="s">
        <v>64</v>
      </c>
      <c r="H22" s="6">
        <v>6673</v>
      </c>
      <c r="I22" s="79">
        <f>H22/H37</f>
        <v>0.09749861196341428</v>
      </c>
      <c r="J22" s="5">
        <f>'[41]Sheet1'!$C$6675</f>
        <v>274547.1600000003</v>
      </c>
      <c r="K22" s="75">
        <f>J22/J37</f>
        <v>0.10523948976488105</v>
      </c>
      <c r="L22" s="69">
        <f t="shared" si="0"/>
        <v>41.14298816124686</v>
      </c>
      <c r="M22" s="76">
        <v>1228</v>
      </c>
      <c r="N22" s="4">
        <f t="shared" si="1"/>
        <v>0.18402517608272143</v>
      </c>
      <c r="O22" s="76">
        <v>583</v>
      </c>
      <c r="P22" s="4">
        <f t="shared" si="2"/>
        <v>0.08736700134871872</v>
      </c>
      <c r="Q22" s="76">
        <v>501</v>
      </c>
      <c r="R22" s="4">
        <f t="shared" si="3"/>
        <v>0.07507867525850442</v>
      </c>
      <c r="S22" s="81">
        <v>2096</v>
      </c>
      <c r="T22" s="79">
        <f t="shared" si="4"/>
        <v>0.31410160347669713</v>
      </c>
      <c r="U22" s="81"/>
      <c r="V22" s="79"/>
      <c r="W22" s="82"/>
      <c r="X22" s="3"/>
      <c r="Y22" s="3"/>
    </row>
    <row r="23" spans="2:25" s="32" customFormat="1" ht="14.25" customHeight="1">
      <c r="B23" s="33"/>
      <c r="C23" s="3"/>
      <c r="E23" s="36"/>
      <c r="F23" s="3">
        <v>343</v>
      </c>
      <c r="G23" s="34" t="s">
        <v>65</v>
      </c>
      <c r="H23" s="6">
        <v>2563</v>
      </c>
      <c r="I23" s="79">
        <f>H23/H37</f>
        <v>0.03744776599164256</v>
      </c>
      <c r="J23" s="5">
        <f>'[40]Sheet1'!$C$2565</f>
        <v>113741.22000000007</v>
      </c>
      <c r="K23" s="75">
        <f>J23/J37</f>
        <v>0.043599314442134746</v>
      </c>
      <c r="L23" s="69">
        <f t="shared" si="0"/>
        <v>44.37815840811552</v>
      </c>
      <c r="M23" s="76">
        <v>409</v>
      </c>
      <c r="N23" s="4">
        <f t="shared" si="1"/>
        <v>0.15957861880608662</v>
      </c>
      <c r="O23" s="80">
        <v>223</v>
      </c>
      <c r="P23" s="4">
        <f t="shared" si="2"/>
        <v>0.0870074131876707</v>
      </c>
      <c r="Q23" s="80">
        <v>161</v>
      </c>
      <c r="R23" s="4">
        <f t="shared" si="3"/>
        <v>0.06281701131486539</v>
      </c>
      <c r="S23" s="81">
        <v>731</v>
      </c>
      <c r="T23" s="79">
        <f t="shared" si="4"/>
        <v>0.2852126414358174</v>
      </c>
      <c r="U23" s="81"/>
      <c r="V23" s="79"/>
      <c r="W23" s="82"/>
      <c r="X23" s="3"/>
      <c r="Y23" s="3"/>
    </row>
    <row r="24" spans="5:23" s="3" customFormat="1" ht="17.25" customHeight="1">
      <c r="E24" s="85"/>
      <c r="F24" s="3">
        <v>344</v>
      </c>
      <c r="G24" s="31" t="s">
        <v>66</v>
      </c>
      <c r="H24" s="6">
        <v>3554</v>
      </c>
      <c r="I24" s="79">
        <f>H24/H37</f>
        <v>0.051927179217439584</v>
      </c>
      <c r="J24" s="5">
        <f>'[39]Sheet1'!$C$3555</f>
        <v>138634.30999999976</v>
      </c>
      <c r="K24" s="75">
        <f>J24/J37</f>
        <v>0.053141340264843046</v>
      </c>
      <c r="L24" s="77">
        <f t="shared" si="0"/>
        <v>39.007965672481646</v>
      </c>
      <c r="M24" s="76">
        <v>475</v>
      </c>
      <c r="N24" s="4">
        <f t="shared" si="1"/>
        <v>0.13365222284749578</v>
      </c>
      <c r="O24" s="80">
        <v>235</v>
      </c>
      <c r="P24" s="4">
        <f t="shared" si="2"/>
        <v>0.06612267867191897</v>
      </c>
      <c r="Q24" s="80">
        <v>129</v>
      </c>
      <c r="R24" s="4">
        <f t="shared" si="3"/>
        <v>0.03629712999437254</v>
      </c>
      <c r="S24" s="81">
        <v>1253</v>
      </c>
      <c r="T24" s="79">
        <f t="shared" si="4"/>
        <v>0.3525604952166573</v>
      </c>
      <c r="U24" s="81"/>
      <c r="V24" s="79"/>
      <c r="W24" s="82"/>
    </row>
    <row r="25" spans="2:25" s="32" customFormat="1" ht="20.25" customHeight="1">
      <c r="B25" s="33"/>
      <c r="C25" s="3"/>
      <c r="E25" s="36"/>
      <c r="F25" s="3">
        <v>345</v>
      </c>
      <c r="G25" s="34" t="s">
        <v>67</v>
      </c>
      <c r="H25" s="6">
        <v>6962</v>
      </c>
      <c r="I25" s="79">
        <f>H25/H37</f>
        <v>0.10172116536629555</v>
      </c>
      <c r="J25" s="5">
        <f>'[38]Sheet1'!$C$6964</f>
        <v>306268.8499999988</v>
      </c>
      <c r="K25" s="75">
        <f>J25/J37</f>
        <v>0.11739905634018115</v>
      </c>
      <c r="L25" s="69">
        <f t="shared" si="0"/>
        <v>43.99150387819575</v>
      </c>
      <c r="M25" s="76">
        <v>782</v>
      </c>
      <c r="N25" s="4">
        <f t="shared" si="1"/>
        <v>0.11232404481470842</v>
      </c>
      <c r="O25" s="80">
        <v>1641</v>
      </c>
      <c r="P25" s="4">
        <f t="shared" si="2"/>
        <v>0.2357081298477449</v>
      </c>
      <c r="Q25" s="80">
        <v>301</v>
      </c>
      <c r="R25" s="4">
        <f t="shared" si="3"/>
        <v>0.04323470267164608</v>
      </c>
      <c r="S25" s="81">
        <v>2195</v>
      </c>
      <c r="T25" s="79">
        <f t="shared" si="4"/>
        <v>0.31528296466532607</v>
      </c>
      <c r="U25" s="6"/>
      <c r="V25" s="79"/>
      <c r="W25" s="82"/>
      <c r="X25" s="3"/>
      <c r="Y25" s="3"/>
    </row>
    <row r="26" spans="2:25" s="32" customFormat="1" ht="18" customHeight="1">
      <c r="B26" s="33" t="s">
        <v>68</v>
      </c>
      <c r="C26" s="3">
        <v>1305</v>
      </c>
      <c r="E26" s="36"/>
      <c r="F26" s="3">
        <v>346</v>
      </c>
      <c r="G26" s="34" t="s">
        <v>69</v>
      </c>
      <c r="H26" s="6">
        <v>8391</v>
      </c>
      <c r="I26" s="79">
        <f>H26/H37</f>
        <v>0.12260015779784343</v>
      </c>
      <c r="J26" s="5">
        <f>'[37]Sheet1'!$C$8393</f>
        <v>351995.22999999963</v>
      </c>
      <c r="K26" s="75">
        <f>J26/J37</f>
        <v>0.1349269043790942</v>
      </c>
      <c r="L26" s="69">
        <f t="shared" si="0"/>
        <v>41.94913955428431</v>
      </c>
      <c r="M26" s="76">
        <v>1051</v>
      </c>
      <c r="N26" s="4">
        <f t="shared" si="1"/>
        <v>0.1252532475271124</v>
      </c>
      <c r="O26" s="80">
        <v>383</v>
      </c>
      <c r="P26" s="4">
        <f t="shared" si="2"/>
        <v>0.045644142533667026</v>
      </c>
      <c r="Q26" s="80">
        <v>299</v>
      </c>
      <c r="R26" s="4">
        <f t="shared" si="3"/>
        <v>0.03563341675604815</v>
      </c>
      <c r="S26" s="81">
        <v>2864</v>
      </c>
      <c r="T26" s="79">
        <f t="shared" si="4"/>
        <v>0.34131807889405313</v>
      </c>
      <c r="U26" s="6"/>
      <c r="V26" s="79"/>
      <c r="W26" s="82"/>
      <c r="X26" s="3"/>
      <c r="Y26" s="3"/>
    </row>
    <row r="27" spans="2:25" s="32" customFormat="1" ht="13.5" customHeight="1">
      <c r="B27" s="33" t="s">
        <v>70</v>
      </c>
      <c r="C27" s="3">
        <v>121</v>
      </c>
      <c r="E27" s="36"/>
      <c r="F27" s="3">
        <v>347</v>
      </c>
      <c r="G27" s="34" t="s">
        <v>71</v>
      </c>
      <c r="H27" s="6">
        <v>2929</v>
      </c>
      <c r="I27" s="79">
        <f>H27/H37</f>
        <v>0.04279535957453026</v>
      </c>
      <c r="J27" s="5">
        <f>'[36]Sheet1'!$C$2931</f>
        <v>136464.9200000004</v>
      </c>
      <c r="K27" s="75">
        <f>J27/J37</f>
        <v>0.05230976911800995</v>
      </c>
      <c r="L27" s="69">
        <f t="shared" si="0"/>
        <v>46.590959371799386</v>
      </c>
      <c r="M27" s="76">
        <v>783</v>
      </c>
      <c r="N27" s="4">
        <f t="shared" si="1"/>
        <v>0.26732673267326734</v>
      </c>
      <c r="O27" s="80">
        <v>303</v>
      </c>
      <c r="P27" s="4">
        <f t="shared" si="2"/>
        <v>0.10344827586206896</v>
      </c>
      <c r="Q27" s="80">
        <v>177</v>
      </c>
      <c r="R27" s="4">
        <f t="shared" si="3"/>
        <v>0.06043018094912939</v>
      </c>
      <c r="S27" s="81">
        <v>918</v>
      </c>
      <c r="T27" s="79">
        <f t="shared" si="4"/>
        <v>0.31341754865141686</v>
      </c>
      <c r="U27" s="6"/>
      <c r="V27" s="79"/>
      <c r="W27" s="82"/>
      <c r="X27" s="3"/>
      <c r="Y27" s="3"/>
    </row>
    <row r="28" spans="2:23" s="3" customFormat="1" ht="16.5" customHeight="1">
      <c r="B28" s="3" t="s">
        <v>72</v>
      </c>
      <c r="C28" s="3">
        <v>782</v>
      </c>
      <c r="E28" s="85"/>
      <c r="F28" s="31" t="s">
        <v>73</v>
      </c>
      <c r="G28" s="31" t="s">
        <v>74</v>
      </c>
      <c r="H28" s="6">
        <v>870</v>
      </c>
      <c r="I28" s="79">
        <f>H28/H37</f>
        <v>0.01271149294292978</v>
      </c>
      <c r="J28" s="5">
        <f>'[35]Sheet1'!$C$873</f>
        <v>43948.73000000004</v>
      </c>
      <c r="K28" s="75">
        <f>J28/J37</f>
        <v>0.01684643877217495</v>
      </c>
      <c r="L28" s="77">
        <f t="shared" si="0"/>
        <v>50.51578160919545</v>
      </c>
      <c r="M28" s="76">
        <v>288</v>
      </c>
      <c r="N28" s="4">
        <f t="shared" si="1"/>
        <v>0.3310344827586207</v>
      </c>
      <c r="O28" s="76">
        <v>134</v>
      </c>
      <c r="P28" s="4">
        <f t="shared" si="2"/>
        <v>0.15402298850574714</v>
      </c>
      <c r="Q28" s="76">
        <v>55</v>
      </c>
      <c r="R28" s="4">
        <f t="shared" si="3"/>
        <v>0.06321839080459771</v>
      </c>
      <c r="S28" s="81">
        <v>270</v>
      </c>
      <c r="T28" s="79">
        <f t="shared" si="4"/>
        <v>0.3103448275862069</v>
      </c>
      <c r="U28" s="6"/>
      <c r="V28" s="79"/>
      <c r="W28" s="82"/>
    </row>
    <row r="29" spans="2:25" s="32" customFormat="1" ht="12" customHeight="1">
      <c r="B29" s="33"/>
      <c r="C29" s="3"/>
      <c r="E29" s="36" t="s">
        <v>60</v>
      </c>
      <c r="F29" s="3" t="s">
        <v>75</v>
      </c>
      <c r="G29" s="31" t="s">
        <v>76</v>
      </c>
      <c r="H29" s="6">
        <v>624</v>
      </c>
      <c r="I29" s="79">
        <f>H29/H37</f>
        <v>0.00911720873148067</v>
      </c>
      <c r="J29" s="5">
        <f>'[34]Sheet1'!$C$626</f>
        <v>16723.939999999995</v>
      </c>
      <c r="K29" s="75">
        <f>J29/J37</f>
        <v>0.0064106250906346375</v>
      </c>
      <c r="L29" s="69">
        <f t="shared" si="0"/>
        <v>26.80118589743589</v>
      </c>
      <c r="M29" s="76">
        <v>67</v>
      </c>
      <c r="N29" s="4">
        <f t="shared" si="1"/>
        <v>0.10737179487179487</v>
      </c>
      <c r="O29" s="76">
        <v>18</v>
      </c>
      <c r="P29" s="4">
        <f t="shared" si="2"/>
        <v>0.028846153846153848</v>
      </c>
      <c r="Q29" s="76">
        <v>34</v>
      </c>
      <c r="R29" s="4">
        <f t="shared" si="3"/>
        <v>0.05448717948717949</v>
      </c>
      <c r="S29" s="81">
        <v>150</v>
      </c>
      <c r="T29" s="79">
        <f t="shared" si="4"/>
        <v>0.2403846153846154</v>
      </c>
      <c r="U29" s="6"/>
      <c r="V29" s="79"/>
      <c r="W29" s="82"/>
      <c r="X29" s="3"/>
      <c r="Y29" s="3"/>
    </row>
    <row r="30" spans="2:25" s="32" customFormat="1" ht="15.75" customHeight="1">
      <c r="B30" s="33" t="s">
        <v>77</v>
      </c>
      <c r="C30" s="3">
        <v>1124</v>
      </c>
      <c r="E30" s="34"/>
      <c r="F30" s="3" t="s">
        <v>78</v>
      </c>
      <c r="G30" s="34" t="s">
        <v>79</v>
      </c>
      <c r="H30" s="6">
        <v>841</v>
      </c>
      <c r="I30" s="79">
        <f>H30/H37</f>
        <v>0.012287776511498788</v>
      </c>
      <c r="J30" s="77">
        <f>'[33]Sheet1'!$C$843</f>
        <v>33804.31000000003</v>
      </c>
      <c r="K30" s="78">
        <f>J30/J37</f>
        <v>0.01295787702285416</v>
      </c>
      <c r="L30" s="69">
        <f t="shared" si="0"/>
        <v>40.195374554102294</v>
      </c>
      <c r="M30" s="76">
        <v>573</v>
      </c>
      <c r="N30" s="4">
        <f t="shared" si="1"/>
        <v>0.6813317479191439</v>
      </c>
      <c r="O30" s="76">
        <v>6</v>
      </c>
      <c r="P30" s="4">
        <f t="shared" si="2"/>
        <v>0.007134363852556481</v>
      </c>
      <c r="Q30" s="76">
        <v>44</v>
      </c>
      <c r="R30" s="4">
        <f t="shared" si="3"/>
        <v>0.052318668252080855</v>
      </c>
      <c r="S30" s="81">
        <v>220</v>
      </c>
      <c r="T30" s="79">
        <f t="shared" si="4"/>
        <v>0.2615933412604043</v>
      </c>
      <c r="U30" s="6"/>
      <c r="V30" s="79"/>
      <c r="W30" s="82"/>
      <c r="X30" s="3"/>
      <c r="Y30" s="3"/>
    </row>
    <row r="31" spans="2:25" s="32" customFormat="1" ht="14.25" customHeight="1">
      <c r="B31" s="33"/>
      <c r="C31" s="3"/>
      <c r="E31" s="35" t="s">
        <v>60</v>
      </c>
      <c r="F31" s="3" t="s">
        <v>80</v>
      </c>
      <c r="G31" s="34" t="s">
        <v>81</v>
      </c>
      <c r="H31" s="6">
        <v>1507</v>
      </c>
      <c r="I31" s="79">
        <f>H31/H37</f>
        <v>0.022018643522982963</v>
      </c>
      <c r="J31" s="77">
        <f>'[32]Sheet1'!$C$1509</f>
        <v>59285.050000000076</v>
      </c>
      <c r="K31" s="78">
        <f>J31/J37</f>
        <v>0.022725160998516476</v>
      </c>
      <c r="L31" s="69">
        <f t="shared" si="0"/>
        <v>39.33978102189786</v>
      </c>
      <c r="M31" s="76">
        <v>528</v>
      </c>
      <c r="N31" s="4">
        <f t="shared" si="1"/>
        <v>0.35036496350364965</v>
      </c>
      <c r="O31" s="76">
        <v>130</v>
      </c>
      <c r="P31" s="4">
        <f t="shared" si="2"/>
        <v>0.08626410086264101</v>
      </c>
      <c r="Q31" s="76">
        <v>58</v>
      </c>
      <c r="R31" s="4">
        <f t="shared" si="3"/>
        <v>0.038487060384870604</v>
      </c>
      <c r="S31" s="81">
        <v>448</v>
      </c>
      <c r="T31" s="79">
        <f t="shared" si="4"/>
        <v>0.2972793629727936</v>
      </c>
      <c r="U31" s="6"/>
      <c r="V31" s="79"/>
      <c r="W31" s="82"/>
      <c r="X31" s="3"/>
      <c r="Y31" s="3"/>
    </row>
    <row r="32" spans="2:25" s="32" customFormat="1" ht="12.75">
      <c r="B32" s="33"/>
      <c r="C32" s="3"/>
      <c r="E32" s="35" t="s">
        <v>43</v>
      </c>
      <c r="F32" s="31">
        <v>368</v>
      </c>
      <c r="G32" s="34" t="s">
        <v>82</v>
      </c>
      <c r="H32" s="6">
        <v>138</v>
      </c>
      <c r="I32" s="79">
        <f>H32/H37</f>
        <v>0.002016305777154379</v>
      </c>
      <c r="J32" s="77">
        <f>'[31]Sheet1'!$C$140</f>
        <v>3837.599999999999</v>
      </c>
      <c r="K32" s="78">
        <f>J32/J37</f>
        <v>0.0014710298439135447</v>
      </c>
      <c r="L32" s="69">
        <f t="shared" si="0"/>
        <v>27.808695652173906</v>
      </c>
      <c r="M32" s="76">
        <v>31</v>
      </c>
      <c r="N32" s="4">
        <f t="shared" si="1"/>
        <v>0.2246376811594203</v>
      </c>
      <c r="O32" s="76">
        <v>8</v>
      </c>
      <c r="P32" s="4">
        <f t="shared" si="2"/>
        <v>0.057971014492753624</v>
      </c>
      <c r="Q32" s="76">
        <v>2</v>
      </c>
      <c r="R32" s="4">
        <f t="shared" si="3"/>
        <v>0.014492753623188406</v>
      </c>
      <c r="S32" s="81">
        <v>19</v>
      </c>
      <c r="T32" s="79">
        <f t="shared" si="4"/>
        <v>0.13768115942028986</v>
      </c>
      <c r="U32" s="6"/>
      <c r="V32" s="79"/>
      <c r="W32" s="82"/>
      <c r="X32" s="3"/>
      <c r="Y32" s="3"/>
    </row>
    <row r="33" spans="2:25" s="32" customFormat="1" ht="13.5" customHeight="1">
      <c r="B33" s="33"/>
      <c r="C33" s="3"/>
      <c r="E33" s="35" t="s">
        <v>43</v>
      </c>
      <c r="F33" s="3" t="s">
        <v>83</v>
      </c>
      <c r="G33" s="34" t="s">
        <v>84</v>
      </c>
      <c r="H33" s="6">
        <v>925</v>
      </c>
      <c r="I33" s="79">
        <f>H33/H37</f>
        <v>0.0135150930715058</v>
      </c>
      <c r="J33" s="77">
        <f>'[30]Sheet1'!$C$927</f>
        <v>31868.490000000013</v>
      </c>
      <c r="K33" s="78">
        <f>J33/J37</f>
        <v>0.012215837990009483</v>
      </c>
      <c r="L33" s="69">
        <f t="shared" si="0"/>
        <v>34.45242162162163</v>
      </c>
      <c r="M33" s="76">
        <v>333</v>
      </c>
      <c r="N33" s="4">
        <f t="shared" si="1"/>
        <v>0.36</v>
      </c>
      <c r="O33" s="76">
        <v>21</v>
      </c>
      <c r="P33" s="4">
        <f t="shared" si="2"/>
        <v>0.022702702702702703</v>
      </c>
      <c r="Q33" s="76">
        <v>48</v>
      </c>
      <c r="R33" s="4">
        <f t="shared" si="3"/>
        <v>0.05189189189189189</v>
      </c>
      <c r="S33" s="81">
        <v>151</v>
      </c>
      <c r="T33" s="79">
        <f t="shared" si="4"/>
        <v>0.16324324324324324</v>
      </c>
      <c r="U33" s="6"/>
      <c r="V33" s="79"/>
      <c r="W33" s="82"/>
      <c r="X33" s="3"/>
      <c r="Y33" s="3"/>
    </row>
    <row r="34" spans="2:25" s="32" customFormat="1" ht="25.5">
      <c r="B34" s="33"/>
      <c r="C34" s="3"/>
      <c r="E34" s="36" t="s">
        <v>43</v>
      </c>
      <c r="F34" s="31">
        <v>657</v>
      </c>
      <c r="G34" s="34" t="s">
        <v>85</v>
      </c>
      <c r="H34" s="6">
        <v>453</v>
      </c>
      <c r="I34" s="79">
        <f>H34/H37</f>
        <v>0.006618742877180678</v>
      </c>
      <c r="J34" s="77">
        <f>'[29]Sheet1'!$C$455</f>
        <v>17754.72999999998</v>
      </c>
      <c r="K34" s="78">
        <f>J34/J37</f>
        <v>0.006805747785237416</v>
      </c>
      <c r="L34" s="69">
        <f t="shared" si="0"/>
        <v>39.193664459161106</v>
      </c>
      <c r="M34" s="76">
        <v>132</v>
      </c>
      <c r="N34" s="4">
        <f t="shared" si="1"/>
        <v>0.2913907284768212</v>
      </c>
      <c r="O34" s="76">
        <v>4</v>
      </c>
      <c r="P34" s="4">
        <f t="shared" si="2"/>
        <v>0.008830022075055188</v>
      </c>
      <c r="Q34" s="76">
        <v>0</v>
      </c>
      <c r="R34" s="4">
        <f t="shared" si="3"/>
        <v>0</v>
      </c>
      <c r="S34" s="81">
        <v>87</v>
      </c>
      <c r="T34" s="79">
        <f>S34/H34</f>
        <v>0.19205298013245034</v>
      </c>
      <c r="U34" s="6"/>
      <c r="V34" s="79"/>
      <c r="W34" s="82"/>
      <c r="X34" s="3"/>
      <c r="Y34" s="3"/>
    </row>
    <row r="35" spans="2:23" s="32" customFormat="1" ht="12.75">
      <c r="B35" s="33"/>
      <c r="C35" s="3"/>
      <c r="E35" s="34"/>
      <c r="F35" s="3">
        <v>658</v>
      </c>
      <c r="G35" s="34" t="s">
        <v>86</v>
      </c>
      <c r="H35" s="6">
        <v>3128</v>
      </c>
      <c r="I35" s="79">
        <f>H35/H37</f>
        <v>0.04570293094883259</v>
      </c>
      <c r="J35" s="77">
        <f>'[28]Sheet1'!$C$3130</f>
        <v>101078.21000000008</v>
      </c>
      <c r="K35" s="78">
        <f>J35/J37</f>
        <v>0.03874532610990219</v>
      </c>
      <c r="L35" s="69">
        <f t="shared" si="0"/>
        <v>32.31400575447573</v>
      </c>
      <c r="M35" s="76">
        <v>1038</v>
      </c>
      <c r="N35" s="4">
        <f>N8</f>
        <v>0.28960096735187424</v>
      </c>
      <c r="O35" s="80">
        <v>4</v>
      </c>
      <c r="P35" s="4">
        <f t="shared" si="2"/>
        <v>0.0012787723785166241</v>
      </c>
      <c r="Q35" s="80">
        <v>15</v>
      </c>
      <c r="R35" s="4">
        <f t="shared" si="3"/>
        <v>0.00479539641943734</v>
      </c>
      <c r="S35" s="81">
        <v>554</v>
      </c>
      <c r="T35" s="79">
        <f>S35/H35</f>
        <v>0.17710997442455242</v>
      </c>
      <c r="U35" s="6"/>
      <c r="V35" s="79"/>
      <c r="W35" s="82"/>
    </row>
    <row r="36" spans="2:23" s="32" customFormat="1" ht="12.75">
      <c r="B36" s="33"/>
      <c r="C36" s="3"/>
      <c r="E36" s="34"/>
      <c r="F36" s="31">
        <v>659</v>
      </c>
      <c r="G36" s="34" t="s">
        <v>87</v>
      </c>
      <c r="H36" s="3">
        <v>75</v>
      </c>
      <c r="I36" s="79">
        <f>H36/H37</f>
        <v>0.001095818357149119</v>
      </c>
      <c r="J36" s="77">
        <f>'[27]Sheet1'!$C$77</f>
        <v>1445.0399999999997</v>
      </c>
      <c r="K36" s="78">
        <f>J36/J37</f>
        <v>0.000553913113833862</v>
      </c>
      <c r="L36" s="69">
        <f t="shared" si="0"/>
        <v>19.267199999999995</v>
      </c>
      <c r="M36" s="76">
        <v>11</v>
      </c>
      <c r="N36" s="4">
        <f>M36/H35</f>
        <v>0.003516624040920716</v>
      </c>
      <c r="O36" s="80">
        <v>0</v>
      </c>
      <c r="P36" s="4">
        <f>O36/H35</f>
        <v>0</v>
      </c>
      <c r="Q36" s="80">
        <v>1</v>
      </c>
      <c r="R36" s="4">
        <f>Q36/H35</f>
        <v>0.00031969309462915604</v>
      </c>
      <c r="S36" s="81">
        <v>9</v>
      </c>
      <c r="T36" s="79">
        <f>S36/H36</f>
        <v>0.12</v>
      </c>
      <c r="U36" s="6"/>
      <c r="V36" s="79"/>
      <c r="W36" s="82"/>
    </row>
    <row r="37" spans="2:22" s="3" customFormat="1" ht="15.75" customHeight="1">
      <c r="B37" s="3" t="s">
        <v>88</v>
      </c>
      <c r="C37" s="3">
        <v>1559</v>
      </c>
      <c r="F37" s="31" t="s">
        <v>89</v>
      </c>
      <c r="G37" s="31"/>
      <c r="H37" s="6">
        <f>SUM(H5:H36)</f>
        <v>68442</v>
      </c>
      <c r="I37" s="4"/>
      <c r="J37" s="5">
        <f>SUM(J5:J36)</f>
        <v>2608784.5979999998</v>
      </c>
      <c r="K37" s="75"/>
      <c r="L37" s="5"/>
      <c r="M37" s="76"/>
      <c r="N37" s="7"/>
      <c r="O37" s="6">
        <f>SUM(O5:O36)</f>
        <v>4445</v>
      </c>
      <c r="P37" s="7"/>
      <c r="Q37" s="6">
        <f>SUM(Q5:Q36)</f>
        <v>3109</v>
      </c>
      <c r="R37" s="7"/>
      <c r="S37" s="6"/>
      <c r="T37" s="4"/>
      <c r="V37" s="4"/>
    </row>
    <row r="38" spans="2:22" s="3" customFormat="1" ht="12.75">
      <c r="B38" s="3" t="s">
        <v>90</v>
      </c>
      <c r="C38" s="3">
        <v>1183</v>
      </c>
      <c r="G38" s="31"/>
      <c r="I38" s="4"/>
      <c r="J38" s="5"/>
      <c r="K38" s="5"/>
      <c r="L38" s="5"/>
      <c r="M38" s="6"/>
      <c r="N38" s="7"/>
      <c r="O38" s="6"/>
      <c r="P38" s="7"/>
      <c r="Q38" s="6"/>
      <c r="R38" s="7"/>
      <c r="T38" s="7"/>
      <c r="V38" s="7"/>
    </row>
    <row r="39" spans="2:22" s="37" customFormat="1" ht="12.75">
      <c r="B39" s="37" t="s">
        <v>91</v>
      </c>
      <c r="C39" s="37">
        <v>883</v>
      </c>
      <c r="G39" s="38"/>
      <c r="H39" s="3"/>
      <c r="I39" s="4"/>
      <c r="J39" s="5"/>
      <c r="K39" s="5"/>
      <c r="L39" s="5"/>
      <c r="M39" s="6"/>
      <c r="N39" s="7"/>
      <c r="O39" s="6"/>
      <c r="P39" s="7"/>
      <c r="Q39" s="6"/>
      <c r="R39" s="7"/>
      <c r="S39" s="3"/>
      <c r="T39" s="7"/>
      <c r="V39" s="8"/>
    </row>
    <row r="40" spans="2:22" s="37" customFormat="1" ht="12.75">
      <c r="B40" s="37" t="s">
        <v>92</v>
      </c>
      <c r="C40" s="37">
        <v>1100</v>
      </c>
      <c r="G40" s="38"/>
      <c r="H40" s="3"/>
      <c r="I40" s="4"/>
      <c r="J40" s="5"/>
      <c r="K40" s="5"/>
      <c r="L40" s="5"/>
      <c r="M40" s="6"/>
      <c r="N40" s="7"/>
      <c r="O40" s="6"/>
      <c r="P40" s="7"/>
      <c r="Q40" s="6"/>
      <c r="R40" s="7"/>
      <c r="S40" s="3"/>
      <c r="T40" s="7"/>
      <c r="V40" s="8"/>
    </row>
    <row r="41" spans="2:22" s="37" customFormat="1" ht="12.75">
      <c r="B41" s="37" t="s">
        <v>93</v>
      </c>
      <c r="C41" s="37">
        <v>1713</v>
      </c>
      <c r="G41" s="38"/>
      <c r="H41" s="3"/>
      <c r="I41" s="4"/>
      <c r="J41" s="5"/>
      <c r="K41" s="5"/>
      <c r="L41" s="5"/>
      <c r="M41" s="6"/>
      <c r="N41" s="7"/>
      <c r="O41" s="6"/>
      <c r="P41" s="7"/>
      <c r="Q41" s="6"/>
      <c r="R41" s="7"/>
      <c r="S41" s="3"/>
      <c r="T41" s="7"/>
      <c r="V41" s="8"/>
    </row>
    <row r="42" spans="2:23" s="37" customFormat="1" ht="12.75">
      <c r="B42" s="37" t="s">
        <v>94</v>
      </c>
      <c r="C42" s="37">
        <v>1414</v>
      </c>
      <c r="G42" s="38"/>
      <c r="H42" s="3"/>
      <c r="I42" s="4"/>
      <c r="J42" s="5"/>
      <c r="K42" s="5"/>
      <c r="L42" s="5"/>
      <c r="M42" s="6"/>
      <c r="N42" s="7"/>
      <c r="O42" s="6"/>
      <c r="P42" s="7"/>
      <c r="Q42" s="6"/>
      <c r="R42" s="7"/>
      <c r="S42" s="3"/>
      <c r="T42" s="7"/>
      <c r="V42" s="8"/>
      <c r="W42" s="39"/>
    </row>
    <row r="43" spans="2:23" s="37" customFormat="1" ht="12.75">
      <c r="B43" s="37" t="s">
        <v>95</v>
      </c>
      <c r="C43" s="37">
        <v>1317</v>
      </c>
      <c r="G43" s="38"/>
      <c r="H43" s="3"/>
      <c r="I43" s="4"/>
      <c r="J43" s="5"/>
      <c r="K43" s="5"/>
      <c r="L43" s="5"/>
      <c r="M43" s="6"/>
      <c r="N43" s="7"/>
      <c r="O43" s="6"/>
      <c r="P43" s="7"/>
      <c r="Q43" s="6"/>
      <c r="R43" s="7"/>
      <c r="S43" s="3"/>
      <c r="T43" s="7"/>
      <c r="V43" s="8"/>
      <c r="W43" s="39"/>
    </row>
    <row r="44" spans="2:23" s="37" customFormat="1" ht="12.75">
      <c r="B44" s="37" t="s">
        <v>96</v>
      </c>
      <c r="C44" s="37">
        <v>945</v>
      </c>
      <c r="G44" s="38"/>
      <c r="H44" s="3"/>
      <c r="I44" s="4"/>
      <c r="J44" s="5"/>
      <c r="K44" s="5"/>
      <c r="L44" s="5"/>
      <c r="M44" s="6"/>
      <c r="N44" s="7"/>
      <c r="O44" s="6"/>
      <c r="P44" s="7"/>
      <c r="Q44" s="6"/>
      <c r="R44" s="7"/>
      <c r="S44" s="3"/>
      <c r="T44" s="7"/>
      <c r="V44" s="8"/>
      <c r="W44" s="39"/>
    </row>
    <row r="45" spans="2:23" s="37" customFormat="1" ht="12.75">
      <c r="B45" s="37" t="s">
        <v>97</v>
      </c>
      <c r="C45" s="37">
        <v>1145</v>
      </c>
      <c r="G45" s="38"/>
      <c r="H45" s="3"/>
      <c r="I45" s="4"/>
      <c r="J45" s="5"/>
      <c r="K45" s="5"/>
      <c r="L45" s="5"/>
      <c r="M45" s="6"/>
      <c r="N45" s="7"/>
      <c r="O45" s="6"/>
      <c r="P45" s="7"/>
      <c r="Q45" s="6"/>
      <c r="R45" s="7"/>
      <c r="S45" s="3"/>
      <c r="T45" s="7"/>
      <c r="V45" s="8"/>
      <c r="W45" s="39"/>
    </row>
    <row r="46" spans="2:23" s="37" customFormat="1" ht="12.75">
      <c r="B46" s="37" t="s">
        <v>98</v>
      </c>
      <c r="C46" s="37">
        <v>641</v>
      </c>
      <c r="G46" s="38"/>
      <c r="H46" s="3"/>
      <c r="I46" s="4"/>
      <c r="J46" s="5"/>
      <c r="K46" s="5"/>
      <c r="L46" s="5"/>
      <c r="M46" s="6"/>
      <c r="N46" s="7"/>
      <c r="O46" s="6"/>
      <c r="P46" s="7"/>
      <c r="Q46" s="6"/>
      <c r="R46" s="7"/>
      <c r="S46" s="3"/>
      <c r="T46" s="7"/>
      <c r="V46" s="8"/>
      <c r="W46" s="39"/>
    </row>
    <row r="47" spans="2:23" s="37" customFormat="1" ht="12.75">
      <c r="B47" s="37" t="s">
        <v>99</v>
      </c>
      <c r="C47" s="37">
        <v>887</v>
      </c>
      <c r="G47" s="38"/>
      <c r="H47" s="3"/>
      <c r="I47" s="4"/>
      <c r="J47" s="5"/>
      <c r="K47" s="5"/>
      <c r="L47" s="5"/>
      <c r="M47" s="6"/>
      <c r="N47" s="7"/>
      <c r="O47" s="6"/>
      <c r="P47" s="7"/>
      <c r="Q47" s="6"/>
      <c r="R47" s="7"/>
      <c r="S47" s="3"/>
      <c r="T47" s="7"/>
      <c r="V47" s="8"/>
      <c r="W47" s="39"/>
    </row>
    <row r="48" spans="2:23" s="37" customFormat="1" ht="12.75">
      <c r="B48" s="37" t="s">
        <v>100</v>
      </c>
      <c r="C48" s="37">
        <v>1067</v>
      </c>
      <c r="G48" s="38"/>
      <c r="H48" s="3"/>
      <c r="I48" s="4"/>
      <c r="J48" s="5"/>
      <c r="K48" s="5"/>
      <c r="L48" s="5"/>
      <c r="M48" s="6"/>
      <c r="N48" s="7"/>
      <c r="O48" s="6"/>
      <c r="P48" s="7"/>
      <c r="Q48" s="6"/>
      <c r="R48" s="7"/>
      <c r="S48" s="3"/>
      <c r="T48" s="7"/>
      <c r="V48" s="8"/>
      <c r="W48" s="39"/>
    </row>
    <row r="49" spans="2:23" s="37" customFormat="1" ht="12.75">
      <c r="B49" s="37" t="s">
        <v>101</v>
      </c>
      <c r="C49" s="37">
        <v>446</v>
      </c>
      <c r="G49" s="38"/>
      <c r="H49" s="3"/>
      <c r="I49" s="4"/>
      <c r="J49" s="5"/>
      <c r="K49" s="5"/>
      <c r="L49" s="5"/>
      <c r="M49" s="6"/>
      <c r="N49" s="7"/>
      <c r="O49" s="6"/>
      <c r="P49" s="7"/>
      <c r="Q49" s="6"/>
      <c r="R49" s="7"/>
      <c r="S49" s="3"/>
      <c r="T49" s="7"/>
      <c r="V49" s="8"/>
      <c r="W49" s="39"/>
    </row>
    <row r="50" spans="2:23" s="37" customFormat="1" ht="12.75">
      <c r="B50" s="37" t="s">
        <v>73</v>
      </c>
      <c r="C50" s="37">
        <v>734</v>
      </c>
      <c r="G50" s="38"/>
      <c r="H50" s="3"/>
      <c r="I50" s="4"/>
      <c r="J50" s="5"/>
      <c r="K50" s="5"/>
      <c r="L50" s="5"/>
      <c r="M50" s="6"/>
      <c r="N50" s="7"/>
      <c r="O50" s="6"/>
      <c r="P50" s="7"/>
      <c r="Q50" s="6"/>
      <c r="R50" s="7"/>
      <c r="S50" s="3"/>
      <c r="T50" s="7"/>
      <c r="V50" s="8"/>
      <c r="W50" s="39"/>
    </row>
    <row r="51" spans="2:23" s="37" customFormat="1" ht="12.75">
      <c r="B51" s="37" t="s">
        <v>102</v>
      </c>
      <c r="C51" s="37">
        <v>1159</v>
      </c>
      <c r="G51" s="38"/>
      <c r="H51" s="3"/>
      <c r="I51" s="4"/>
      <c r="J51" s="5"/>
      <c r="K51" s="5"/>
      <c r="L51" s="5"/>
      <c r="M51" s="6"/>
      <c r="N51" s="7"/>
      <c r="O51" s="6"/>
      <c r="P51" s="7"/>
      <c r="Q51" s="6"/>
      <c r="R51" s="7"/>
      <c r="S51" s="3"/>
      <c r="T51" s="7"/>
      <c r="V51" s="8"/>
      <c r="W51" s="39"/>
    </row>
    <row r="52" spans="2:23" s="37" customFormat="1" ht="12.75">
      <c r="B52" s="37" t="s">
        <v>103</v>
      </c>
      <c r="C52" s="37">
        <v>1422</v>
      </c>
      <c r="G52" s="38"/>
      <c r="H52" s="3"/>
      <c r="I52" s="4"/>
      <c r="J52" s="5"/>
      <c r="K52" s="5"/>
      <c r="L52" s="5"/>
      <c r="M52" s="6"/>
      <c r="N52" s="7"/>
      <c r="O52" s="6"/>
      <c r="P52" s="7"/>
      <c r="Q52" s="6"/>
      <c r="R52" s="7"/>
      <c r="S52" s="3"/>
      <c r="T52" s="7"/>
      <c r="V52" s="8"/>
      <c r="W52" s="39"/>
    </row>
    <row r="53" spans="2:23" s="37" customFormat="1" ht="12.75">
      <c r="B53" s="37" t="s">
        <v>104</v>
      </c>
      <c r="C53" s="37">
        <v>1285</v>
      </c>
      <c r="G53" s="38"/>
      <c r="H53" s="3"/>
      <c r="I53" s="4"/>
      <c r="J53" s="5"/>
      <c r="K53" s="5"/>
      <c r="L53" s="5"/>
      <c r="M53" s="6"/>
      <c r="N53" s="7"/>
      <c r="O53" s="6"/>
      <c r="P53" s="7"/>
      <c r="Q53" s="6"/>
      <c r="R53" s="7"/>
      <c r="S53" s="3"/>
      <c r="T53" s="7"/>
      <c r="V53" s="8"/>
      <c r="W53" s="39"/>
    </row>
    <row r="54" spans="2:23" s="37" customFormat="1" ht="12.75">
      <c r="B54" s="37" t="s">
        <v>105</v>
      </c>
      <c r="C54" s="37">
        <v>1491</v>
      </c>
      <c r="G54" s="38"/>
      <c r="H54" s="3"/>
      <c r="I54" s="4"/>
      <c r="J54" s="5"/>
      <c r="K54" s="5"/>
      <c r="L54" s="5"/>
      <c r="M54" s="6"/>
      <c r="N54" s="7"/>
      <c r="O54" s="6"/>
      <c r="P54" s="7"/>
      <c r="Q54" s="6"/>
      <c r="R54" s="7"/>
      <c r="S54" s="3"/>
      <c r="T54" s="7"/>
      <c r="V54" s="8"/>
      <c r="W54" s="39"/>
    </row>
    <row r="55" spans="2:23" s="37" customFormat="1" ht="12.75">
      <c r="B55" s="37" t="s">
        <v>106</v>
      </c>
      <c r="C55" s="37">
        <v>350</v>
      </c>
      <c r="G55" s="38"/>
      <c r="H55" s="3"/>
      <c r="I55" s="4"/>
      <c r="J55" s="5"/>
      <c r="K55" s="5"/>
      <c r="L55" s="5"/>
      <c r="M55" s="6"/>
      <c r="N55" s="7"/>
      <c r="O55" s="6"/>
      <c r="P55" s="7"/>
      <c r="Q55" s="6"/>
      <c r="R55" s="7"/>
      <c r="S55" s="3"/>
      <c r="T55" s="7"/>
      <c r="V55" s="8"/>
      <c r="W55" s="39"/>
    </row>
    <row r="56" spans="2:23" s="37" customFormat="1" ht="12.75">
      <c r="B56" s="37" t="s">
        <v>107</v>
      </c>
      <c r="C56" s="37">
        <v>1150</v>
      </c>
      <c r="G56" s="38"/>
      <c r="H56" s="3"/>
      <c r="I56" s="4"/>
      <c r="J56" s="5"/>
      <c r="K56" s="5"/>
      <c r="L56" s="5"/>
      <c r="M56" s="6"/>
      <c r="N56" s="7"/>
      <c r="O56" s="6"/>
      <c r="P56" s="7"/>
      <c r="Q56" s="6"/>
      <c r="R56" s="7"/>
      <c r="S56" s="3"/>
      <c r="T56" s="7"/>
      <c r="V56" s="8"/>
      <c r="W56" s="39"/>
    </row>
    <row r="57" spans="2:23" s="37" customFormat="1" ht="12.75">
      <c r="B57" s="37" t="s">
        <v>108</v>
      </c>
      <c r="C57" s="37">
        <v>894</v>
      </c>
      <c r="G57" s="38"/>
      <c r="H57" s="3"/>
      <c r="I57" s="4"/>
      <c r="J57" s="5"/>
      <c r="K57" s="5"/>
      <c r="L57" s="5"/>
      <c r="M57" s="6"/>
      <c r="N57" s="7"/>
      <c r="O57" s="6"/>
      <c r="P57" s="7"/>
      <c r="Q57" s="6"/>
      <c r="R57" s="7"/>
      <c r="S57" s="3"/>
      <c r="T57" s="7"/>
      <c r="V57" s="8"/>
      <c r="W57" s="39"/>
    </row>
    <row r="58" spans="2:23" s="37" customFormat="1" ht="12.75">
      <c r="B58" s="37" t="s">
        <v>109</v>
      </c>
      <c r="C58" s="37">
        <v>2076</v>
      </c>
      <c r="G58" s="38"/>
      <c r="H58" s="3"/>
      <c r="I58" s="4"/>
      <c r="J58" s="5"/>
      <c r="K58" s="5"/>
      <c r="L58" s="5"/>
      <c r="M58" s="6"/>
      <c r="N58" s="7"/>
      <c r="O58" s="6"/>
      <c r="P58" s="7"/>
      <c r="Q58" s="6"/>
      <c r="R58" s="7"/>
      <c r="S58" s="3"/>
      <c r="T58" s="7"/>
      <c r="V58" s="8"/>
      <c r="W58" s="39"/>
    </row>
    <row r="59" spans="2:23" s="37" customFormat="1" ht="12.75">
      <c r="B59" s="37" t="s">
        <v>110</v>
      </c>
      <c r="C59" s="37">
        <v>1267</v>
      </c>
      <c r="G59" s="38"/>
      <c r="H59" s="3"/>
      <c r="I59" s="4"/>
      <c r="J59" s="5"/>
      <c r="K59" s="5"/>
      <c r="L59" s="5"/>
      <c r="M59" s="6"/>
      <c r="N59" s="7"/>
      <c r="O59" s="6"/>
      <c r="P59" s="7"/>
      <c r="Q59" s="6"/>
      <c r="R59" s="7"/>
      <c r="S59" s="3"/>
      <c r="T59" s="7"/>
      <c r="V59" s="8"/>
      <c r="W59" s="39"/>
    </row>
    <row r="60" spans="2:23" s="37" customFormat="1" ht="12.75">
      <c r="B60" s="37" t="s">
        <v>111</v>
      </c>
      <c r="C60" s="37">
        <v>1133</v>
      </c>
      <c r="G60" s="38"/>
      <c r="H60" s="3"/>
      <c r="I60" s="4"/>
      <c r="J60" s="5"/>
      <c r="K60" s="5"/>
      <c r="L60" s="5"/>
      <c r="M60" s="6"/>
      <c r="N60" s="7"/>
      <c r="O60" s="6"/>
      <c r="P60" s="7"/>
      <c r="Q60" s="6"/>
      <c r="R60" s="7"/>
      <c r="S60" s="3"/>
      <c r="T60" s="7"/>
      <c r="V60" s="8"/>
      <c r="W60" s="39"/>
    </row>
    <row r="61" spans="2:23" s="37" customFormat="1" ht="12.75">
      <c r="B61" s="37" t="s">
        <v>112</v>
      </c>
      <c r="C61" s="37">
        <v>1501</v>
      </c>
      <c r="G61" s="38"/>
      <c r="H61" s="3"/>
      <c r="I61" s="4"/>
      <c r="J61" s="5"/>
      <c r="K61" s="5"/>
      <c r="L61" s="5"/>
      <c r="M61" s="6"/>
      <c r="N61" s="7"/>
      <c r="O61" s="6"/>
      <c r="P61" s="7"/>
      <c r="Q61" s="6"/>
      <c r="R61" s="7"/>
      <c r="S61" s="3"/>
      <c r="T61" s="7"/>
      <c r="V61" s="8"/>
      <c r="W61" s="39"/>
    </row>
    <row r="62" spans="2:23" s="37" customFormat="1" ht="12.75">
      <c r="B62" s="37" t="s">
        <v>113</v>
      </c>
      <c r="C62" s="37">
        <v>1329</v>
      </c>
      <c r="G62" s="38"/>
      <c r="H62" s="3"/>
      <c r="I62" s="4"/>
      <c r="J62" s="5"/>
      <c r="K62" s="5"/>
      <c r="L62" s="5"/>
      <c r="M62" s="6"/>
      <c r="N62" s="7"/>
      <c r="O62" s="6"/>
      <c r="P62" s="7"/>
      <c r="Q62" s="6"/>
      <c r="R62" s="7"/>
      <c r="S62" s="3"/>
      <c r="T62" s="7"/>
      <c r="V62" s="8"/>
      <c r="W62" s="39"/>
    </row>
    <row r="63" spans="2:23" s="37" customFormat="1" ht="12.75">
      <c r="B63" s="37" t="s">
        <v>114</v>
      </c>
      <c r="C63" s="37">
        <v>979</v>
      </c>
      <c r="G63" s="38"/>
      <c r="H63" s="3"/>
      <c r="I63" s="4"/>
      <c r="J63" s="5"/>
      <c r="K63" s="5"/>
      <c r="L63" s="5"/>
      <c r="M63" s="6"/>
      <c r="N63" s="7"/>
      <c r="O63" s="6"/>
      <c r="P63" s="7"/>
      <c r="Q63" s="6"/>
      <c r="R63" s="7"/>
      <c r="S63" s="3"/>
      <c r="T63" s="7"/>
      <c r="V63" s="8"/>
      <c r="W63" s="39"/>
    </row>
    <row r="64" spans="2:23" s="37" customFormat="1" ht="12.75">
      <c r="B64" s="37" t="s">
        <v>115</v>
      </c>
      <c r="C64" s="37">
        <v>810</v>
      </c>
      <c r="G64" s="38"/>
      <c r="H64" s="3"/>
      <c r="I64" s="4"/>
      <c r="J64" s="5"/>
      <c r="K64" s="5"/>
      <c r="L64" s="5"/>
      <c r="M64" s="6"/>
      <c r="N64" s="7"/>
      <c r="O64" s="6"/>
      <c r="P64" s="7"/>
      <c r="Q64" s="6"/>
      <c r="R64" s="7"/>
      <c r="S64" s="3"/>
      <c r="T64" s="7"/>
      <c r="V64" s="8"/>
      <c r="W64" s="39"/>
    </row>
    <row r="65" spans="2:23" s="37" customFormat="1" ht="12.75">
      <c r="B65" s="37" t="s">
        <v>116</v>
      </c>
      <c r="C65" s="37">
        <v>1636</v>
      </c>
      <c r="G65" s="38"/>
      <c r="H65" s="3"/>
      <c r="I65" s="4"/>
      <c r="J65" s="5"/>
      <c r="K65" s="5"/>
      <c r="L65" s="5"/>
      <c r="M65" s="6"/>
      <c r="N65" s="7"/>
      <c r="O65" s="6"/>
      <c r="P65" s="7"/>
      <c r="Q65" s="6"/>
      <c r="R65" s="7"/>
      <c r="S65" s="3"/>
      <c r="T65" s="7"/>
      <c r="V65" s="8"/>
      <c r="W65" s="39"/>
    </row>
  </sheetData>
  <sheetProtection selectLockedCells="1" selectUnlockedCells="1"/>
  <mergeCells count="5">
    <mergeCell ref="F1:T1"/>
    <mergeCell ref="H2:I2"/>
    <mergeCell ref="J2:K2"/>
    <mergeCell ref="M2:R2"/>
    <mergeCell ref="S2:T2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r:id="rId3"/>
  <ignoredErrors>
    <ignoredError sqref="J5:J7 J14:J36 J8:J1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6" sqref="G26"/>
    </sheetView>
  </sheetViews>
  <sheetFormatPr defaultColWidth="9.140625" defaultRowHeight="12.75"/>
  <cols>
    <col min="1" max="1" width="7.8515625" style="1" customWidth="1"/>
    <col min="2" max="2" width="12.28125" style="2" customWidth="1"/>
    <col min="3" max="3" width="8.421875" style="40" customWidth="1"/>
    <col min="4" max="4" width="12.7109375" style="37" customWidth="1"/>
    <col min="5" max="5" width="17.140625" style="37" customWidth="1"/>
    <col min="6" max="6" width="20.00390625" style="37" customWidth="1"/>
    <col min="7" max="7" width="17.421875" style="8" customWidth="1"/>
    <col min="8" max="8" width="29.8515625" style="8" hidden="1" customWidth="1"/>
    <col min="9" max="9" width="10.00390625" style="50" customWidth="1"/>
    <col min="10" max="10" width="7.00390625" style="51" customWidth="1"/>
    <col min="11" max="11" width="10.7109375" style="40" customWidth="1"/>
    <col min="12" max="12" width="10.140625" style="8" customWidth="1"/>
    <col min="13" max="13" width="16.00390625" style="41" customWidth="1"/>
    <col min="14" max="14" width="11.421875" style="8" customWidth="1"/>
    <col min="15" max="15" width="16.00390625" style="41" customWidth="1"/>
    <col min="16" max="16" width="43.8515625" style="42" customWidth="1"/>
    <col min="17" max="16384" width="9.140625" style="42" customWidth="1"/>
  </cols>
  <sheetData>
    <row r="1" spans="1:15" ht="19.5" customHeight="1">
      <c r="A1" s="91" t="s">
        <v>157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9.75" customHeight="1">
      <c r="A2" s="92" t="s">
        <v>0</v>
      </c>
      <c r="B2" s="92" t="s">
        <v>1</v>
      </c>
      <c r="C2" s="93" t="s">
        <v>117</v>
      </c>
      <c r="D2" s="93"/>
      <c r="E2" s="93"/>
      <c r="F2" s="93"/>
      <c r="G2" s="93"/>
      <c r="H2" s="93"/>
      <c r="I2" s="94" t="s">
        <v>118</v>
      </c>
      <c r="J2" s="94"/>
      <c r="K2" s="94" t="s">
        <v>119</v>
      </c>
      <c r="L2" s="94"/>
      <c r="M2" s="93" t="s">
        <v>120</v>
      </c>
      <c r="N2" s="93"/>
      <c r="O2" s="93"/>
    </row>
    <row r="3" spans="1:15" ht="81" customHeight="1">
      <c r="A3" s="92"/>
      <c r="B3" s="92"/>
      <c r="C3" s="43" t="s">
        <v>153</v>
      </c>
      <c r="D3" s="43" t="s">
        <v>154</v>
      </c>
      <c r="E3" s="21" t="s">
        <v>155</v>
      </c>
      <c r="F3" s="21" t="s">
        <v>156</v>
      </c>
      <c r="G3" s="44" t="s">
        <v>121</v>
      </c>
      <c r="H3" s="43" t="s">
        <v>122</v>
      </c>
      <c r="I3" s="44" t="s">
        <v>123</v>
      </c>
      <c r="J3" s="44" t="s">
        <v>7</v>
      </c>
      <c r="K3" s="43" t="s">
        <v>124</v>
      </c>
      <c r="L3" s="44" t="s">
        <v>7</v>
      </c>
      <c r="M3" s="45" t="s">
        <v>149</v>
      </c>
      <c r="N3" s="44" t="s">
        <v>7</v>
      </c>
      <c r="O3" s="45" t="s">
        <v>125</v>
      </c>
    </row>
    <row r="4" spans="1:16" s="48" customFormat="1" ht="69.75" customHeight="1">
      <c r="A4" s="38" t="s">
        <v>21</v>
      </c>
      <c r="B4" s="38" t="s">
        <v>22</v>
      </c>
      <c r="C4" s="40">
        <v>113</v>
      </c>
      <c r="D4" s="37">
        <v>0</v>
      </c>
      <c r="E4" s="40">
        <v>113</v>
      </c>
      <c r="F4" s="6">
        <v>661</v>
      </c>
      <c r="G4" s="8">
        <f aca="true" t="shared" si="0" ref="G4:G35">C4/F4</f>
        <v>0.17095310136157338</v>
      </c>
      <c r="H4" s="8">
        <f aca="true" t="shared" si="1" ref="H4:H15">C4/F4</f>
        <v>0.17095310136157338</v>
      </c>
      <c r="I4" s="46">
        <v>20</v>
      </c>
      <c r="J4" s="72">
        <f>I4/I36</f>
        <v>0.009341429238673517</v>
      </c>
      <c r="K4" s="46">
        <v>20</v>
      </c>
      <c r="L4" s="8">
        <f>K4/K36</f>
        <v>0.010005002501250625</v>
      </c>
      <c r="M4" s="41">
        <f>'[12]Sheet1'!$D$22</f>
        <v>871.7099999999999</v>
      </c>
      <c r="N4" s="8">
        <f>M4/M36</f>
        <v>0.009829601521749646</v>
      </c>
      <c r="O4" s="41">
        <f aca="true" t="shared" si="2" ref="O4:O35">M4/K4</f>
        <v>43.585499999999996</v>
      </c>
      <c r="P4" s="47"/>
    </row>
    <row r="5" spans="1:16" ht="57.75" customHeight="1">
      <c r="A5" s="37" t="s">
        <v>24</v>
      </c>
      <c r="B5" s="2" t="s">
        <v>25</v>
      </c>
      <c r="C5" s="40">
        <v>277</v>
      </c>
      <c r="D5" s="37">
        <v>0</v>
      </c>
      <c r="E5" s="40">
        <v>277</v>
      </c>
      <c r="F5" s="6">
        <v>1184</v>
      </c>
      <c r="G5" s="8">
        <f t="shared" si="0"/>
        <v>0.23395270270270271</v>
      </c>
      <c r="H5" s="8">
        <f t="shared" si="1"/>
        <v>0.23395270270270271</v>
      </c>
      <c r="I5" s="46">
        <v>75</v>
      </c>
      <c r="J5" s="72">
        <f>I5/I36</f>
        <v>0.03503035964502569</v>
      </c>
      <c r="K5" s="40">
        <v>72</v>
      </c>
      <c r="L5" s="8">
        <f>K5/K36</f>
        <v>0.03601800900450225</v>
      </c>
      <c r="M5" s="41">
        <f>'[13]Sheet1'!$D$81</f>
        <v>2068.42</v>
      </c>
      <c r="N5" s="8">
        <f>M5/M36</f>
        <v>0.023323977446188988</v>
      </c>
      <c r="O5" s="41">
        <f t="shared" si="2"/>
        <v>28.728055555555557</v>
      </c>
      <c r="P5" s="49"/>
    </row>
    <row r="6" spans="1:16" ht="31.5" customHeight="1">
      <c r="A6" s="37">
        <v>305</v>
      </c>
      <c r="B6" s="2" t="s">
        <v>26</v>
      </c>
      <c r="C6" s="40">
        <v>142</v>
      </c>
      <c r="D6" s="37">
        <v>0</v>
      </c>
      <c r="E6" s="40">
        <v>142</v>
      </c>
      <c r="F6" s="6">
        <v>874</v>
      </c>
      <c r="G6" s="8">
        <f t="shared" si="0"/>
        <v>0.16247139588100687</v>
      </c>
      <c r="H6" s="8">
        <f t="shared" si="1"/>
        <v>0.16247139588100687</v>
      </c>
      <c r="I6" s="46">
        <v>37</v>
      </c>
      <c r="J6" s="72">
        <f>I6/I36</f>
        <v>0.017281644091546006</v>
      </c>
      <c r="K6" s="40">
        <v>34</v>
      </c>
      <c r="L6" s="8">
        <f>K6/K36</f>
        <v>0.017008504252126064</v>
      </c>
      <c r="M6" s="41">
        <f>'[14]Sheet1'!$D$43</f>
        <v>1183.3100000000002</v>
      </c>
      <c r="N6" s="8">
        <f>M6/M36</f>
        <v>0.013343274456759216</v>
      </c>
      <c r="O6" s="41">
        <f t="shared" si="2"/>
        <v>34.803235294117655</v>
      </c>
      <c r="P6" s="47"/>
    </row>
    <row r="7" spans="1:16" ht="41.25" customHeight="1">
      <c r="A7" s="38" t="s">
        <v>28</v>
      </c>
      <c r="B7" s="2" t="s">
        <v>29</v>
      </c>
      <c r="C7" s="40">
        <v>233</v>
      </c>
      <c r="D7" s="37">
        <v>0</v>
      </c>
      <c r="E7" s="40">
        <v>233</v>
      </c>
      <c r="F7" s="6">
        <v>1654</v>
      </c>
      <c r="G7" s="8">
        <f t="shared" si="0"/>
        <v>0.14087061668681983</v>
      </c>
      <c r="H7" s="8">
        <f t="shared" si="1"/>
        <v>0.14087061668681983</v>
      </c>
      <c r="I7" s="46">
        <v>51</v>
      </c>
      <c r="J7" s="72">
        <f>I7/I36</f>
        <v>0.02382064455861747</v>
      </c>
      <c r="K7" s="40">
        <v>48</v>
      </c>
      <c r="L7" s="8">
        <f>K7/K36</f>
        <v>0.0240120060030015</v>
      </c>
      <c r="M7" s="41">
        <f>'[15]Sheet1'!$D$56</f>
        <v>2058.5700000000006</v>
      </c>
      <c r="N7" s="8">
        <f>M7/M36</f>
        <v>0.02321290659121517</v>
      </c>
      <c r="O7" s="41">
        <f t="shared" si="2"/>
        <v>42.88687500000001</v>
      </c>
      <c r="P7" s="49"/>
    </row>
    <row r="8" spans="1:16" ht="24.75" customHeight="1">
      <c r="A8" s="38" t="s">
        <v>31</v>
      </c>
      <c r="B8" s="38" t="s">
        <v>32</v>
      </c>
      <c r="C8" s="40">
        <v>352</v>
      </c>
      <c r="D8" s="37">
        <v>0</v>
      </c>
      <c r="E8" s="40">
        <v>352</v>
      </c>
      <c r="F8" s="6">
        <v>3109</v>
      </c>
      <c r="G8" s="8">
        <f t="shared" si="0"/>
        <v>0.11321968478610486</v>
      </c>
      <c r="H8" s="8">
        <f t="shared" si="1"/>
        <v>0.11321968478610486</v>
      </c>
      <c r="I8" s="46">
        <v>105</v>
      </c>
      <c r="J8" s="72">
        <f>I8/I36</f>
        <v>0.04904250350303596</v>
      </c>
      <c r="K8" s="40">
        <v>93</v>
      </c>
      <c r="L8" s="8">
        <f>K8/K36</f>
        <v>0.04652326163081541</v>
      </c>
      <c r="M8" s="41">
        <f>'[16]Sheet1'!$D$122</f>
        <v>1421.4499999999998</v>
      </c>
      <c r="N8" s="8">
        <f>M8/M36</f>
        <v>0.016028595614471595</v>
      </c>
      <c r="O8" s="41">
        <f t="shared" si="2"/>
        <v>15.284408602150537</v>
      </c>
      <c r="P8" s="49"/>
    </row>
    <row r="9" spans="1:16" s="48" customFormat="1" ht="37.5" customHeight="1">
      <c r="A9" s="37" t="s">
        <v>34</v>
      </c>
      <c r="B9" s="38" t="s">
        <v>35</v>
      </c>
      <c r="C9" s="40">
        <v>126</v>
      </c>
      <c r="D9" s="37">
        <v>0</v>
      </c>
      <c r="E9" s="40">
        <v>126</v>
      </c>
      <c r="F9" s="6">
        <v>1201</v>
      </c>
      <c r="G9" s="8">
        <f t="shared" si="0"/>
        <v>0.10491257285595337</v>
      </c>
      <c r="H9" s="8">
        <f t="shared" si="1"/>
        <v>0.10491257285595337</v>
      </c>
      <c r="I9" s="46">
        <v>24</v>
      </c>
      <c r="J9" s="72">
        <f>I9/I36</f>
        <v>0.011209715086408221</v>
      </c>
      <c r="K9" s="40">
        <v>21</v>
      </c>
      <c r="L9" s="8">
        <f>K9/K36</f>
        <v>0.010505252626313157</v>
      </c>
      <c r="M9" s="41">
        <f>'[17]Sheet1'!$D$30</f>
        <v>804.22</v>
      </c>
      <c r="N9" s="8">
        <f>M9/M36</f>
        <v>0.009068568831172638</v>
      </c>
      <c r="O9" s="41">
        <f t="shared" si="2"/>
        <v>38.296190476190475</v>
      </c>
      <c r="P9" s="47"/>
    </row>
    <row r="10" spans="1:16" s="48" customFormat="1" ht="33.75" customHeight="1">
      <c r="A10" s="38" t="s">
        <v>37</v>
      </c>
      <c r="B10" s="38" t="s">
        <v>38</v>
      </c>
      <c r="C10" s="40">
        <v>177</v>
      </c>
      <c r="D10" s="37">
        <v>0</v>
      </c>
      <c r="E10" s="40">
        <v>177</v>
      </c>
      <c r="F10" s="6">
        <v>1156</v>
      </c>
      <c r="G10" s="8">
        <f t="shared" si="0"/>
        <v>0.15311418685121106</v>
      </c>
      <c r="H10" s="8">
        <f t="shared" si="1"/>
        <v>0.15311418685121106</v>
      </c>
      <c r="I10" s="46">
        <v>15</v>
      </c>
      <c r="J10" s="72">
        <f>I10/I36</f>
        <v>0.007006071929005138</v>
      </c>
      <c r="K10" s="40">
        <v>12</v>
      </c>
      <c r="L10" s="8">
        <f>K10/K36</f>
        <v>0.006003001500750375</v>
      </c>
      <c r="M10" s="41">
        <f>'[18]Sheet1'!$D$21</f>
        <v>324.1</v>
      </c>
      <c r="N10" s="8">
        <f>M10/M36</f>
        <v>0.0036546257966514786</v>
      </c>
      <c r="O10" s="41">
        <f t="shared" si="2"/>
        <v>27.008333333333336</v>
      </c>
      <c r="P10" s="47"/>
    </row>
    <row r="11" spans="1:16" s="48" customFormat="1" ht="21" customHeight="1">
      <c r="A11" s="37" t="s">
        <v>40</v>
      </c>
      <c r="B11" s="38" t="s">
        <v>41</v>
      </c>
      <c r="C11" s="40">
        <v>180</v>
      </c>
      <c r="D11" s="37">
        <v>0</v>
      </c>
      <c r="E11" s="40">
        <v>180</v>
      </c>
      <c r="F11" s="6">
        <v>2049</v>
      </c>
      <c r="G11" s="8">
        <f t="shared" si="0"/>
        <v>0.08784773060029283</v>
      </c>
      <c r="H11" s="8">
        <f t="shared" si="1"/>
        <v>0.08784773060029283</v>
      </c>
      <c r="I11" s="46">
        <v>36</v>
      </c>
      <c r="J11" s="72">
        <f>I11/I36</f>
        <v>0.01681457262961233</v>
      </c>
      <c r="K11" s="40">
        <v>31</v>
      </c>
      <c r="L11" s="8">
        <f>K11/K36</f>
        <v>0.015507753876938469</v>
      </c>
      <c r="M11" s="41">
        <f>'[19]Sheet1'!$D$46</f>
        <v>1543.5499999999997</v>
      </c>
      <c r="N11" s="8">
        <f>M11/M36</f>
        <v>0.017405423166989783</v>
      </c>
      <c r="O11" s="41">
        <f t="shared" si="2"/>
        <v>49.79193548387096</v>
      </c>
      <c r="P11" s="47"/>
    </row>
    <row r="12" spans="1:16" s="48" customFormat="1" ht="24.75" customHeight="1">
      <c r="A12" s="37">
        <v>330</v>
      </c>
      <c r="B12" s="38" t="s">
        <v>44</v>
      </c>
      <c r="C12" s="40">
        <v>170</v>
      </c>
      <c r="D12" s="37">
        <v>0</v>
      </c>
      <c r="E12" s="40">
        <v>170</v>
      </c>
      <c r="F12" s="6">
        <v>2352</v>
      </c>
      <c r="G12" s="8">
        <f t="shared" si="0"/>
        <v>0.07227891156462585</v>
      </c>
      <c r="H12" s="8">
        <f t="shared" si="1"/>
        <v>0.07227891156462585</v>
      </c>
      <c r="I12" s="46">
        <v>53</v>
      </c>
      <c r="J12" s="72">
        <f>I12/I36</f>
        <v>0.02475478748248482</v>
      </c>
      <c r="K12" s="40">
        <v>48</v>
      </c>
      <c r="L12" s="8">
        <f>K12/K36</f>
        <v>0.0240120060030015</v>
      </c>
      <c r="M12" s="41">
        <f>'[20]Sheet1'!$D$61</f>
        <v>1233.6499999999996</v>
      </c>
      <c r="N12" s="8">
        <f>M12/M36</f>
        <v>0.013910919821163515</v>
      </c>
      <c r="O12" s="41">
        <f t="shared" si="2"/>
        <v>25.701041666666658</v>
      </c>
      <c r="P12" s="47"/>
    </row>
    <row r="13" spans="1:16" s="48" customFormat="1" ht="29.25" customHeight="1">
      <c r="A13" s="38" t="s">
        <v>46</v>
      </c>
      <c r="B13" s="38" t="s">
        <v>47</v>
      </c>
      <c r="C13" s="40">
        <v>362</v>
      </c>
      <c r="D13" s="37">
        <v>0</v>
      </c>
      <c r="E13" s="40">
        <v>362</v>
      </c>
      <c r="F13" s="6">
        <v>3424</v>
      </c>
      <c r="G13" s="8">
        <f t="shared" si="0"/>
        <v>0.10572429906542057</v>
      </c>
      <c r="H13" s="8">
        <f t="shared" si="1"/>
        <v>0.10572429906542057</v>
      </c>
      <c r="I13" s="46">
        <v>62</v>
      </c>
      <c r="J13" s="72">
        <f>I13/I36</f>
        <v>0.028958430639887903</v>
      </c>
      <c r="K13" s="40">
        <v>55</v>
      </c>
      <c r="L13" s="8">
        <f>K13/K36</f>
        <v>0.02751375687843922</v>
      </c>
      <c r="M13" s="41">
        <f>'[21]Sheet1'!$D$74</f>
        <v>2480.31</v>
      </c>
      <c r="N13" s="8">
        <f>M13/M36</f>
        <v>0.027968543380723937</v>
      </c>
      <c r="O13" s="41">
        <f t="shared" si="2"/>
        <v>45.096545454545456</v>
      </c>
      <c r="P13" s="47"/>
    </row>
    <row r="14" spans="1:16" s="48" customFormat="1" ht="25.5">
      <c r="A14" s="37" t="s">
        <v>49</v>
      </c>
      <c r="B14" s="38" t="s">
        <v>50</v>
      </c>
      <c r="C14" s="40">
        <v>15</v>
      </c>
      <c r="D14" s="37">
        <v>0</v>
      </c>
      <c r="E14" s="40">
        <v>15</v>
      </c>
      <c r="F14" s="6">
        <v>317</v>
      </c>
      <c r="G14" s="8">
        <f t="shared" si="0"/>
        <v>0.0473186119873817</v>
      </c>
      <c r="H14" s="8">
        <f t="shared" si="1"/>
        <v>0.0473186119873817</v>
      </c>
      <c r="I14" s="46">
        <v>9</v>
      </c>
      <c r="J14" s="72">
        <f>I14/I36</f>
        <v>0.004203643157403083</v>
      </c>
      <c r="K14" s="40">
        <v>9</v>
      </c>
      <c r="L14" s="8">
        <f>K14/K36</f>
        <v>0.004502251125562781</v>
      </c>
      <c r="M14" s="41">
        <v>272.03</v>
      </c>
      <c r="N14" s="8">
        <f>M14/M36</f>
        <v>0.003067472556195932</v>
      </c>
      <c r="O14" s="41">
        <f t="shared" si="2"/>
        <v>30.22555555555555</v>
      </c>
      <c r="P14" s="47"/>
    </row>
    <row r="15" spans="1:16" ht="25.5">
      <c r="A15" s="37">
        <v>336</v>
      </c>
      <c r="B15" s="2" t="s">
        <v>52</v>
      </c>
      <c r="C15" s="40">
        <v>39</v>
      </c>
      <c r="D15" s="37">
        <v>0</v>
      </c>
      <c r="E15" s="40">
        <v>39</v>
      </c>
      <c r="F15" s="6">
        <v>343</v>
      </c>
      <c r="G15" s="8">
        <f t="shared" si="0"/>
        <v>0.11370262390670553</v>
      </c>
      <c r="H15" s="8">
        <f t="shared" si="1"/>
        <v>0.11370262390670553</v>
      </c>
      <c r="I15" s="46">
        <v>3</v>
      </c>
      <c r="J15" s="72">
        <f>I15/I36</f>
        <v>0.0014012143858010276</v>
      </c>
      <c r="K15" s="40">
        <v>3</v>
      </c>
      <c r="L15" s="8">
        <f>K15/K36</f>
        <v>0.0015007503751875938</v>
      </c>
      <c r="M15" s="41">
        <v>244.39</v>
      </c>
      <c r="N15" s="8">
        <f>M15/M36</f>
        <v>0.002755797588533338</v>
      </c>
      <c r="O15" s="41">
        <f t="shared" si="2"/>
        <v>81.46333333333332</v>
      </c>
      <c r="P15" s="49"/>
    </row>
    <row r="16" spans="1:16" ht="38.25">
      <c r="A16" s="37">
        <v>337</v>
      </c>
      <c r="B16" s="38" t="s">
        <v>54</v>
      </c>
      <c r="C16" s="40">
        <v>30</v>
      </c>
      <c r="D16" s="37">
        <v>0</v>
      </c>
      <c r="E16" s="40">
        <v>30</v>
      </c>
      <c r="F16" s="6">
        <v>349</v>
      </c>
      <c r="G16" s="8">
        <f t="shared" si="0"/>
        <v>0.08595988538681948</v>
      </c>
      <c r="H16" s="8">
        <f aca="true" t="shared" si="3" ref="H16:H35">E16/F16</f>
        <v>0.08595988538681948</v>
      </c>
      <c r="I16" s="46">
        <v>5</v>
      </c>
      <c r="J16" s="72">
        <f>I16/I36</f>
        <v>0.002335357309668379</v>
      </c>
      <c r="K16" s="40">
        <v>5</v>
      </c>
      <c r="L16" s="8">
        <f>K16/K36</f>
        <v>0.0025012506253126563</v>
      </c>
      <c r="M16" s="41">
        <v>310.74</v>
      </c>
      <c r="N16" s="8">
        <f>M16/M36</f>
        <v>0.003503975378128604</v>
      </c>
      <c r="O16" s="41">
        <f t="shared" si="2"/>
        <v>62.148</v>
      </c>
      <c r="P16" s="49"/>
    </row>
    <row r="17" spans="1:16" ht="53.25" customHeight="1">
      <c r="A17" s="37">
        <v>338</v>
      </c>
      <c r="B17" s="2" t="s">
        <v>56</v>
      </c>
      <c r="C17" s="40">
        <v>348</v>
      </c>
      <c r="D17" s="37">
        <v>0</v>
      </c>
      <c r="E17" s="40">
        <v>348</v>
      </c>
      <c r="F17" s="6">
        <v>3467</v>
      </c>
      <c r="G17" s="8">
        <f t="shared" si="0"/>
        <v>0.10037496394577444</v>
      </c>
      <c r="H17" s="8">
        <f t="shared" si="3"/>
        <v>0.10037496394577444</v>
      </c>
      <c r="I17" s="46">
        <v>54</v>
      </c>
      <c r="J17" s="72">
        <f>I17/I36</f>
        <v>0.025221858944418495</v>
      </c>
      <c r="K17" s="40">
        <v>50</v>
      </c>
      <c r="L17" s="8">
        <f>K17/K36</f>
        <v>0.02501250625312656</v>
      </c>
      <c r="M17" s="41">
        <v>1932.55</v>
      </c>
      <c r="N17" s="8">
        <f>M17/M36</f>
        <v>0.021791876221286068</v>
      </c>
      <c r="O17" s="41">
        <f t="shared" si="2"/>
        <v>38.650999999999996</v>
      </c>
      <c r="P17" s="49"/>
    </row>
    <row r="18" spans="1:16" ht="25.5">
      <c r="A18" s="37">
        <v>339</v>
      </c>
      <c r="B18" s="2" t="s">
        <v>58</v>
      </c>
      <c r="C18" s="40">
        <v>26</v>
      </c>
      <c r="D18" s="37">
        <v>0</v>
      </c>
      <c r="E18" s="40">
        <v>26</v>
      </c>
      <c r="F18" s="6">
        <v>426</v>
      </c>
      <c r="G18" s="8">
        <f t="shared" si="0"/>
        <v>0.06103286384976526</v>
      </c>
      <c r="H18" s="8">
        <f t="shared" si="3"/>
        <v>0.06103286384976526</v>
      </c>
      <c r="I18" s="46">
        <v>12</v>
      </c>
      <c r="J18" s="72">
        <f>I18/I36</f>
        <v>0.005604857543204111</v>
      </c>
      <c r="K18" s="40">
        <v>10</v>
      </c>
      <c r="L18" s="8">
        <f>K18/K36</f>
        <v>0.0050025012506253125</v>
      </c>
      <c r="M18" s="41">
        <v>374.19</v>
      </c>
      <c r="N18" s="8">
        <f>M18/M36</f>
        <v>0.004219452103822946</v>
      </c>
      <c r="O18" s="41">
        <f t="shared" si="2"/>
        <v>37.419</v>
      </c>
      <c r="P18" s="49"/>
    </row>
    <row r="19" spans="1:16" ht="19.5" customHeight="1">
      <c r="A19" s="37">
        <v>340</v>
      </c>
      <c r="B19" s="38" t="s">
        <v>61</v>
      </c>
      <c r="C19" s="40">
        <v>420</v>
      </c>
      <c r="D19" s="37">
        <v>0</v>
      </c>
      <c r="E19" s="40">
        <v>420</v>
      </c>
      <c r="F19" s="6">
        <v>3695</v>
      </c>
      <c r="G19" s="8">
        <f t="shared" si="0"/>
        <v>0.11366711772665765</v>
      </c>
      <c r="H19" s="8">
        <f t="shared" si="3"/>
        <v>0.11366711772665765</v>
      </c>
      <c r="I19" s="46">
        <v>182</v>
      </c>
      <c r="J19" s="72">
        <f>I19/I36</f>
        <v>0.085007006071929</v>
      </c>
      <c r="K19" s="40">
        <v>173</v>
      </c>
      <c r="L19" s="8">
        <f>K19/K36</f>
        <v>0.0865432716358179</v>
      </c>
      <c r="M19" s="41">
        <f>'[22]Sheet1'!$D$194</f>
        <v>7639.5899999999965</v>
      </c>
      <c r="N19" s="8">
        <f>M19/M36</f>
        <v>0.08614576578167435</v>
      </c>
      <c r="O19" s="41">
        <f t="shared" si="2"/>
        <v>44.159479768786106</v>
      </c>
      <c r="P19" s="49"/>
    </row>
    <row r="20" spans="1:16" ht="25.5">
      <c r="A20" s="37">
        <v>341</v>
      </c>
      <c r="B20" s="2" t="s">
        <v>63</v>
      </c>
      <c r="C20" s="40">
        <v>356</v>
      </c>
      <c r="D20" s="37">
        <v>0</v>
      </c>
      <c r="E20" s="40">
        <v>456</v>
      </c>
      <c r="F20" s="6">
        <v>2548</v>
      </c>
      <c r="G20" s="8">
        <f t="shared" si="0"/>
        <v>0.13971742543171115</v>
      </c>
      <c r="H20" s="8">
        <f t="shared" si="3"/>
        <v>0.17896389324960754</v>
      </c>
      <c r="I20" s="46">
        <v>65</v>
      </c>
      <c r="J20" s="72">
        <f>I20/I36</f>
        <v>0.03035964502568893</v>
      </c>
      <c r="K20" s="40">
        <v>60</v>
      </c>
      <c r="L20" s="8">
        <f>K20/K36</f>
        <v>0.030015007503751877</v>
      </c>
      <c r="M20" s="41">
        <f>'[23]Sheet1'!$D$73</f>
        <v>3353.12</v>
      </c>
      <c r="N20" s="8">
        <f>M20/M36</f>
        <v>0.037810548754298075</v>
      </c>
      <c r="O20" s="41">
        <f t="shared" si="2"/>
        <v>55.88533333333333</v>
      </c>
      <c r="P20" s="49"/>
    </row>
    <row r="21" spans="1:15" ht="29.25" customHeight="1">
      <c r="A21" s="38">
        <v>342</v>
      </c>
      <c r="B21" s="2" t="s">
        <v>64</v>
      </c>
      <c r="C21" s="40">
        <v>1122</v>
      </c>
      <c r="D21" s="37">
        <v>0</v>
      </c>
      <c r="E21" s="40">
        <v>1122</v>
      </c>
      <c r="F21" s="6">
        <v>6673</v>
      </c>
      <c r="G21" s="8">
        <f t="shared" si="0"/>
        <v>0.16814026674659074</v>
      </c>
      <c r="H21" s="8">
        <f t="shared" si="3"/>
        <v>0.16814026674659074</v>
      </c>
      <c r="I21" s="46">
        <v>236</v>
      </c>
      <c r="J21" s="72">
        <f>I21/I36</f>
        <v>0.1102288650163475</v>
      </c>
      <c r="K21" s="40">
        <v>217</v>
      </c>
      <c r="L21" s="8">
        <f>K21/K36</f>
        <v>0.10855427713856929</v>
      </c>
      <c r="M21" s="41">
        <f>'[24]Sheet1'!$D$259</f>
        <v>10919.540000000003</v>
      </c>
      <c r="N21" s="8">
        <f>M21/M36</f>
        <v>0.1231312328650654</v>
      </c>
      <c r="O21" s="41">
        <f t="shared" si="2"/>
        <v>50.3204608294931</v>
      </c>
    </row>
    <row r="22" spans="1:15" ht="21.75" customHeight="1">
      <c r="A22" s="37">
        <v>343</v>
      </c>
      <c r="B22" s="2" t="s">
        <v>65</v>
      </c>
      <c r="C22" s="40">
        <v>405</v>
      </c>
      <c r="D22" s="37">
        <v>0</v>
      </c>
      <c r="E22" s="40">
        <v>405</v>
      </c>
      <c r="F22" s="6">
        <v>2563</v>
      </c>
      <c r="G22" s="8">
        <f t="shared" si="0"/>
        <v>0.15801794771751854</v>
      </c>
      <c r="H22" s="8">
        <f t="shared" si="3"/>
        <v>0.15801794771751854</v>
      </c>
      <c r="I22" s="46">
        <v>115</v>
      </c>
      <c r="J22" s="72">
        <f>I22/I36</f>
        <v>0.05371321812237272</v>
      </c>
      <c r="K22" s="40">
        <v>111</v>
      </c>
      <c r="L22" s="8">
        <f>K22/K36</f>
        <v>0.05552776388194097</v>
      </c>
      <c r="M22" s="41">
        <f>'[1]Sheet1'!$D$123</f>
        <v>5543.109999999999</v>
      </c>
      <c r="N22" s="8">
        <f>M22/M36</f>
        <v>0.06250537735167162</v>
      </c>
      <c r="O22" s="41">
        <f t="shared" si="2"/>
        <v>49.937927927927916</v>
      </c>
    </row>
    <row r="23" spans="1:15" ht="20.25" customHeight="1">
      <c r="A23" s="37">
        <v>344</v>
      </c>
      <c r="B23" s="2" t="s">
        <v>66</v>
      </c>
      <c r="C23" s="40">
        <v>636</v>
      </c>
      <c r="D23" s="37">
        <v>0</v>
      </c>
      <c r="E23" s="40">
        <v>636</v>
      </c>
      <c r="F23" s="6">
        <v>3554</v>
      </c>
      <c r="G23" s="8">
        <f t="shared" si="0"/>
        <v>0.17895329206527855</v>
      </c>
      <c r="H23" s="8">
        <f t="shared" si="3"/>
        <v>0.17895329206527855</v>
      </c>
      <c r="I23" s="46">
        <v>165</v>
      </c>
      <c r="J23" s="72">
        <f>I23/I36</f>
        <v>0.07706679121905652</v>
      </c>
      <c r="K23" s="40">
        <v>152</v>
      </c>
      <c r="L23" s="8">
        <f>K23/K36</f>
        <v>0.07603801900950476</v>
      </c>
      <c r="M23" s="41">
        <f>'[2]Sheet1'!$D$182</f>
        <v>7116.92</v>
      </c>
      <c r="N23" s="8">
        <f>M23/M36</f>
        <v>0.08025201920612417</v>
      </c>
      <c r="O23" s="41">
        <f t="shared" si="2"/>
        <v>46.82184210526316</v>
      </c>
    </row>
    <row r="24" spans="1:15" ht="23.25" customHeight="1">
      <c r="A24" s="37">
        <v>345</v>
      </c>
      <c r="B24" s="2" t="s">
        <v>67</v>
      </c>
      <c r="C24" s="40">
        <v>1515</v>
      </c>
      <c r="D24" s="37">
        <v>0</v>
      </c>
      <c r="E24" s="40">
        <v>1515</v>
      </c>
      <c r="F24" s="6">
        <v>6962</v>
      </c>
      <c r="G24" s="8">
        <f t="shared" si="0"/>
        <v>0.21760988221775351</v>
      </c>
      <c r="H24" s="8">
        <f t="shared" si="3"/>
        <v>0.21760988221775351</v>
      </c>
      <c r="I24" s="46">
        <v>155</v>
      </c>
      <c r="J24" s="72">
        <f>I24/I36</f>
        <v>0.07239607659971976</v>
      </c>
      <c r="K24" s="40">
        <v>147</v>
      </c>
      <c r="L24" s="8">
        <f>K24/K36</f>
        <v>0.0735367683841921</v>
      </c>
      <c r="M24" s="41">
        <f>'[3]Sheet1'!$D$167</f>
        <v>7544.6</v>
      </c>
      <c r="N24" s="8">
        <f>M24/M36</f>
        <v>0.08507463679548517</v>
      </c>
      <c r="O24" s="41">
        <f t="shared" si="2"/>
        <v>51.32380952380953</v>
      </c>
    </row>
    <row r="25" spans="1:15" ht="25.5" customHeight="1">
      <c r="A25" s="37">
        <v>346</v>
      </c>
      <c r="B25" s="2" t="s">
        <v>69</v>
      </c>
      <c r="C25" s="40">
        <v>1409</v>
      </c>
      <c r="D25" s="37">
        <v>0</v>
      </c>
      <c r="E25" s="40">
        <v>1409</v>
      </c>
      <c r="F25" s="6">
        <v>8391</v>
      </c>
      <c r="G25" s="8">
        <f t="shared" si="0"/>
        <v>0.16791800738886903</v>
      </c>
      <c r="H25" s="8">
        <f t="shared" si="3"/>
        <v>0.16791800738886903</v>
      </c>
      <c r="I25" s="46">
        <v>368</v>
      </c>
      <c r="J25" s="72">
        <f>I25/I36</f>
        <v>0.17188229799159271</v>
      </c>
      <c r="K25" s="40">
        <v>354</v>
      </c>
      <c r="L25" s="8">
        <f>K25/K36</f>
        <v>0.17708854427213608</v>
      </c>
      <c r="M25" s="41">
        <f>'[4]Sheet1'!$D$386</f>
        <v>17446.74</v>
      </c>
      <c r="N25" s="8">
        <f>M25/M36</f>
        <v>0.1967334343457921</v>
      </c>
      <c r="O25" s="41">
        <f t="shared" si="2"/>
        <v>49.284576271186445</v>
      </c>
    </row>
    <row r="26" spans="1:15" ht="28.5" customHeight="1">
      <c r="A26" s="37">
        <v>347</v>
      </c>
      <c r="B26" s="2" t="s">
        <v>71</v>
      </c>
      <c r="C26" s="40">
        <v>378</v>
      </c>
      <c r="D26" s="37">
        <v>0</v>
      </c>
      <c r="E26" s="40">
        <v>378</v>
      </c>
      <c r="F26" s="6">
        <v>2929</v>
      </c>
      <c r="G26" s="8">
        <f t="shared" si="0"/>
        <v>0.12905428473881872</v>
      </c>
      <c r="H26" s="8">
        <f t="shared" si="3"/>
        <v>0.12905428473881872</v>
      </c>
      <c r="I26" s="46">
        <v>106</v>
      </c>
      <c r="J26" s="72">
        <f>I26/I36</f>
        <v>0.04950957496496964</v>
      </c>
      <c r="K26" s="40">
        <v>93</v>
      </c>
      <c r="L26" s="8">
        <f>K26/K36</f>
        <v>0.04652326163081541</v>
      </c>
      <c r="M26" s="41">
        <f>'[11]Sheet1'!$D$123</f>
        <v>5671.49</v>
      </c>
      <c r="N26" s="8">
        <f>M26/M36</f>
        <v>0.06395301962187872</v>
      </c>
      <c r="O26" s="41">
        <f t="shared" si="2"/>
        <v>60.983763440860216</v>
      </c>
    </row>
    <row r="27" spans="1:15" ht="42" customHeight="1">
      <c r="A27" s="38" t="s">
        <v>73</v>
      </c>
      <c r="B27" s="2" t="s">
        <v>74</v>
      </c>
      <c r="C27" s="40">
        <v>72</v>
      </c>
      <c r="D27" s="37">
        <v>0</v>
      </c>
      <c r="E27" s="40">
        <v>72</v>
      </c>
      <c r="F27" s="6">
        <v>870</v>
      </c>
      <c r="G27" s="8">
        <f t="shared" si="0"/>
        <v>0.08275862068965517</v>
      </c>
      <c r="H27" s="8">
        <f t="shared" si="3"/>
        <v>0.08275862068965517</v>
      </c>
      <c r="I27" s="46">
        <v>35</v>
      </c>
      <c r="J27" s="72">
        <f>I27/I36</f>
        <v>0.016347501167678656</v>
      </c>
      <c r="K27" s="40">
        <v>34</v>
      </c>
      <c r="L27" s="8">
        <f>K27/K36</f>
        <v>0.017008504252126064</v>
      </c>
      <c r="M27" s="41">
        <f>'[5]Sheet1'!$D$39</f>
        <v>1617.82</v>
      </c>
      <c r="N27" s="8">
        <f>M27/M36</f>
        <v>0.018242908689721365</v>
      </c>
      <c r="O27" s="41">
        <f t="shared" si="2"/>
        <v>47.582941176470584</v>
      </c>
    </row>
    <row r="28" spans="1:15" ht="25.5">
      <c r="A28" s="37" t="s">
        <v>75</v>
      </c>
      <c r="B28" s="38" t="s">
        <v>76</v>
      </c>
      <c r="C28" s="40">
        <v>42</v>
      </c>
      <c r="D28" s="37">
        <v>0</v>
      </c>
      <c r="E28" s="40">
        <v>42</v>
      </c>
      <c r="F28" s="6">
        <v>624</v>
      </c>
      <c r="G28" s="8">
        <f t="shared" si="0"/>
        <v>0.0673076923076923</v>
      </c>
      <c r="H28" s="8">
        <f t="shared" si="3"/>
        <v>0.0673076923076923</v>
      </c>
      <c r="I28" s="46">
        <v>15</v>
      </c>
      <c r="J28" s="72">
        <f>I28/I36</f>
        <v>0.007006071929005138</v>
      </c>
      <c r="K28" s="40">
        <v>15</v>
      </c>
      <c r="L28" s="8">
        <f>K28/K36</f>
        <v>0.007503751875937969</v>
      </c>
      <c r="M28" s="41">
        <f>'[6]Sheet1'!$D$17</f>
        <v>795.14</v>
      </c>
      <c r="N28" s="8">
        <f>M28/M36</f>
        <v>0.008966180672475954</v>
      </c>
      <c r="O28" s="41">
        <f t="shared" si="2"/>
        <v>53.00933333333333</v>
      </c>
    </row>
    <row r="29" spans="1:15" ht="25.5">
      <c r="A29" s="1" t="s">
        <v>78</v>
      </c>
      <c r="B29" s="2" t="s">
        <v>79</v>
      </c>
      <c r="C29" s="40">
        <v>43</v>
      </c>
      <c r="D29" s="37">
        <v>0</v>
      </c>
      <c r="E29" s="40">
        <v>43</v>
      </c>
      <c r="F29" s="6">
        <v>841</v>
      </c>
      <c r="G29" s="8">
        <f t="shared" si="0"/>
        <v>0.05112960760998811</v>
      </c>
      <c r="H29" s="8">
        <f t="shared" si="3"/>
        <v>0.05112960760998811</v>
      </c>
      <c r="I29" s="46">
        <v>23</v>
      </c>
      <c r="J29" s="72">
        <f>I29/I36</f>
        <v>0.010742643624474545</v>
      </c>
      <c r="K29" s="40">
        <v>23</v>
      </c>
      <c r="L29" s="8">
        <f>K29/K36</f>
        <v>0.01150575287643822</v>
      </c>
      <c r="M29" s="41">
        <f>'[25]Sheet1'!$D$27</f>
        <v>849.8700000000001</v>
      </c>
      <c r="N29" s="8">
        <f>M29/M36</f>
        <v>0.0095833286818889</v>
      </c>
      <c r="O29" s="41">
        <f t="shared" si="2"/>
        <v>36.950869565217396</v>
      </c>
    </row>
    <row r="30" spans="1:15" ht="38.25">
      <c r="A30" s="1" t="s">
        <v>80</v>
      </c>
      <c r="B30" s="2" t="s">
        <v>81</v>
      </c>
      <c r="C30" s="40">
        <v>275</v>
      </c>
      <c r="D30" s="37">
        <v>0</v>
      </c>
      <c r="E30" s="40">
        <v>275</v>
      </c>
      <c r="F30" s="6">
        <v>1507</v>
      </c>
      <c r="G30" s="8">
        <f t="shared" si="0"/>
        <v>0.18248175182481752</v>
      </c>
      <c r="H30" s="8">
        <f t="shared" si="3"/>
        <v>0.18248175182481752</v>
      </c>
      <c r="I30" s="46">
        <v>31</v>
      </c>
      <c r="J30" s="72">
        <f>I30/I36</f>
        <v>0.014479215319943952</v>
      </c>
      <c r="K30" s="40">
        <v>31</v>
      </c>
      <c r="L30" s="8">
        <f>K30/K36</f>
        <v>0.015507753876938469</v>
      </c>
      <c r="M30" s="41">
        <f>'[7]Sheet1'!$D$36</f>
        <v>1183.2399999999998</v>
      </c>
      <c r="N30" s="8">
        <f>M30/M36</f>
        <v>0.013342485120734016</v>
      </c>
      <c r="O30" s="41">
        <f t="shared" si="2"/>
        <v>38.16903225806451</v>
      </c>
    </row>
    <row r="31" spans="1:15" ht="12.75">
      <c r="A31" s="38">
        <v>368</v>
      </c>
      <c r="B31" s="2" t="s">
        <v>82</v>
      </c>
      <c r="C31" s="40">
        <v>15</v>
      </c>
      <c r="D31" s="37">
        <v>0</v>
      </c>
      <c r="E31" s="40">
        <v>14</v>
      </c>
      <c r="F31" s="6">
        <v>138</v>
      </c>
      <c r="G31" s="8">
        <f t="shared" si="0"/>
        <v>0.10869565217391304</v>
      </c>
      <c r="H31" s="8">
        <f t="shared" si="3"/>
        <v>0.10144927536231885</v>
      </c>
      <c r="I31" s="46">
        <v>1</v>
      </c>
      <c r="J31" s="72">
        <f>I31/I36</f>
        <v>0.00046707146193367583</v>
      </c>
      <c r="K31" s="40">
        <v>1</v>
      </c>
      <c r="L31" s="8">
        <f>K31/K36</f>
        <v>0.0005002501250625312</v>
      </c>
      <c r="M31" s="41">
        <v>35</v>
      </c>
      <c r="N31" s="8">
        <f>M31/M36</f>
        <v>0.0003946680125973519</v>
      </c>
      <c r="O31" s="41">
        <f t="shared" si="2"/>
        <v>35</v>
      </c>
    </row>
    <row r="32" spans="1:15" ht="38.25">
      <c r="A32" s="37" t="s">
        <v>83</v>
      </c>
      <c r="B32" s="2" t="s">
        <v>84</v>
      </c>
      <c r="C32" s="40">
        <v>65</v>
      </c>
      <c r="D32" s="37">
        <v>0</v>
      </c>
      <c r="E32" s="40">
        <v>65</v>
      </c>
      <c r="F32" s="6">
        <v>925</v>
      </c>
      <c r="G32" s="8">
        <f t="shared" si="0"/>
        <v>0.07027027027027027</v>
      </c>
      <c r="H32" s="8">
        <f t="shared" si="3"/>
        <v>0.07027027027027027</v>
      </c>
      <c r="I32" s="46">
        <v>10</v>
      </c>
      <c r="J32" s="72">
        <f>I32/I36</f>
        <v>0.004670714619336758</v>
      </c>
      <c r="K32" s="40">
        <v>9</v>
      </c>
      <c r="L32" s="8">
        <f>K32/K36</f>
        <v>0.004502251125562781</v>
      </c>
      <c r="M32" s="41">
        <f>'[8]Sheet1'!$D$14</f>
        <v>402.86</v>
      </c>
      <c r="N32" s="8">
        <f>M32/M36</f>
        <v>0.004542741587284834</v>
      </c>
      <c r="O32" s="41">
        <f t="shared" si="2"/>
        <v>44.76222222222222</v>
      </c>
    </row>
    <row r="33" spans="1:15" ht="12.75">
      <c r="A33" s="38">
        <v>657</v>
      </c>
      <c r="B33" s="2" t="s">
        <v>85</v>
      </c>
      <c r="C33" s="40">
        <v>45</v>
      </c>
      <c r="D33" s="37">
        <v>0</v>
      </c>
      <c r="E33" s="40">
        <v>45</v>
      </c>
      <c r="F33" s="6">
        <v>453</v>
      </c>
      <c r="G33" s="8">
        <f t="shared" si="0"/>
        <v>0.09933774834437085</v>
      </c>
      <c r="H33" s="8">
        <f t="shared" si="3"/>
        <v>0.09933774834437085</v>
      </c>
      <c r="I33" s="46">
        <v>7</v>
      </c>
      <c r="J33" s="72">
        <f>I33/I36</f>
        <v>0.003269500233535731</v>
      </c>
      <c r="K33" s="40">
        <v>7</v>
      </c>
      <c r="L33" s="8">
        <f>K33/K36</f>
        <v>0.003501750875437719</v>
      </c>
      <c r="M33" s="41">
        <f>'[9]Sheet1'!$D$9</f>
        <v>279.9</v>
      </c>
      <c r="N33" s="8">
        <f>M33/M36</f>
        <v>0.0031562164778856797</v>
      </c>
      <c r="O33" s="41">
        <f t="shared" si="2"/>
        <v>39.98571428571428</v>
      </c>
    </row>
    <row r="34" spans="1:15" ht="25.5">
      <c r="A34" s="37">
        <v>658</v>
      </c>
      <c r="B34" s="2" t="s">
        <v>86</v>
      </c>
      <c r="C34" s="40">
        <v>588</v>
      </c>
      <c r="D34" s="37">
        <v>0</v>
      </c>
      <c r="E34" s="40">
        <v>588</v>
      </c>
      <c r="F34" s="6">
        <v>3128</v>
      </c>
      <c r="G34" s="8">
        <f t="shared" si="0"/>
        <v>0.18797953964194372</v>
      </c>
      <c r="H34" s="8">
        <f t="shared" si="3"/>
        <v>0.18797953964194372</v>
      </c>
      <c r="I34" s="46">
        <v>65</v>
      </c>
      <c r="J34" s="72">
        <f>I34/I36</f>
        <v>0.03035964502568893</v>
      </c>
      <c r="K34" s="40">
        <v>60</v>
      </c>
      <c r="L34" s="8">
        <f>K34/K36</f>
        <v>0.030015007503751877</v>
      </c>
      <c r="M34" s="41">
        <f>'[10]Sheet1'!$D$73</f>
        <v>1159.9999999999998</v>
      </c>
      <c r="N34" s="8">
        <f>M34/M36</f>
        <v>0.013080425560369374</v>
      </c>
      <c r="O34" s="41">
        <f t="shared" si="2"/>
        <v>19.33333333333333</v>
      </c>
    </row>
    <row r="35" spans="1:15" ht="13.5" customHeight="1">
      <c r="A35" s="38">
        <v>659</v>
      </c>
      <c r="B35" s="2" t="s">
        <v>87</v>
      </c>
      <c r="C35" s="40">
        <v>6</v>
      </c>
      <c r="D35" s="37">
        <v>0</v>
      </c>
      <c r="E35" s="40">
        <v>6</v>
      </c>
      <c r="F35" s="3">
        <v>75</v>
      </c>
      <c r="G35" s="8">
        <f t="shared" si="0"/>
        <v>0.08</v>
      </c>
      <c r="H35" s="8">
        <f t="shared" si="3"/>
        <v>0.08</v>
      </c>
      <c r="I35" s="46">
        <v>1</v>
      </c>
      <c r="J35" s="72">
        <f>I35/I36</f>
        <v>0.00046707146193367583</v>
      </c>
      <c r="K35" s="40">
        <v>1</v>
      </c>
      <c r="L35" s="8">
        <f>K35/K36</f>
        <v>0.0005002501250625312</v>
      </c>
      <c r="M35" s="41" t="str">
        <f>'[26]Sheet1'!$D$2</f>
        <v>17,50</v>
      </c>
      <c r="N35" s="8">
        <f>M35/M36</f>
        <v>0.00019733400629867595</v>
      </c>
      <c r="O35" s="41">
        <f t="shared" si="2"/>
        <v>17.5</v>
      </c>
    </row>
    <row r="36" spans="1:15" s="48" customFormat="1" ht="12.75">
      <c r="A36" s="37"/>
      <c r="B36" s="38"/>
      <c r="C36" s="40"/>
      <c r="D36" s="37"/>
      <c r="E36" s="37"/>
      <c r="F36" s="40">
        <f>SUM(F4:F35)</f>
        <v>68442</v>
      </c>
      <c r="G36" s="8"/>
      <c r="H36" s="8"/>
      <c r="I36" s="50">
        <f>SUM(I4:I35)</f>
        <v>2141</v>
      </c>
      <c r="J36" s="51"/>
      <c r="K36" s="70">
        <f>SUM(K4:K35)</f>
        <v>1999</v>
      </c>
      <c r="L36" s="8"/>
      <c r="M36" s="71">
        <f>SUM(M4:M35)</f>
        <v>88682.13</v>
      </c>
      <c r="N36" s="8"/>
      <c r="O36" s="41"/>
    </row>
    <row r="37" spans="1:15" s="48" customFormat="1" ht="12.75">
      <c r="A37" s="37"/>
      <c r="B37" s="38"/>
      <c r="C37" s="40"/>
      <c r="D37" s="37"/>
      <c r="E37" s="37"/>
      <c r="F37" s="37"/>
      <c r="G37" s="8"/>
      <c r="H37" s="8"/>
      <c r="I37" s="50"/>
      <c r="J37" s="51"/>
      <c r="K37" s="40"/>
      <c r="L37" s="8"/>
      <c r="M37" s="41"/>
      <c r="N37" s="8"/>
      <c r="O37" s="41"/>
    </row>
    <row r="38" spans="1:15" s="48" customFormat="1" ht="12.75">
      <c r="A38" s="37"/>
      <c r="B38" s="38"/>
      <c r="C38" s="40"/>
      <c r="D38" s="37"/>
      <c r="E38" s="37"/>
      <c r="F38" s="37"/>
      <c r="G38" s="8"/>
      <c r="H38" s="8"/>
      <c r="I38" s="50"/>
      <c r="J38" s="51"/>
      <c r="K38" s="40"/>
      <c r="L38" s="8"/>
      <c r="M38" s="41"/>
      <c r="N38" s="8"/>
      <c r="O38" s="41"/>
    </row>
    <row r="39" spans="1:15" s="48" customFormat="1" ht="12.75">
      <c r="A39" s="37"/>
      <c r="B39" s="38"/>
      <c r="C39" s="40"/>
      <c r="D39" s="37"/>
      <c r="E39" s="37"/>
      <c r="F39" s="37"/>
      <c r="G39" s="8"/>
      <c r="H39" s="8"/>
      <c r="I39" s="50"/>
      <c r="J39" s="51"/>
      <c r="K39" s="40"/>
      <c r="L39" s="8"/>
      <c r="M39" s="41"/>
      <c r="N39" s="8"/>
      <c r="O39" s="41"/>
    </row>
    <row r="40" spans="1:15" s="48" customFormat="1" ht="12.75">
      <c r="A40" s="37"/>
      <c r="B40" s="38"/>
      <c r="C40" s="40"/>
      <c r="D40" s="37"/>
      <c r="E40" s="37"/>
      <c r="F40" s="37"/>
      <c r="G40" s="8"/>
      <c r="H40" s="8"/>
      <c r="I40" s="50"/>
      <c r="J40" s="51"/>
      <c r="K40" s="40"/>
      <c r="L40" s="8"/>
      <c r="M40" s="41"/>
      <c r="N40" s="8"/>
      <c r="O40" s="41"/>
    </row>
    <row r="41" spans="1:15" s="48" customFormat="1" ht="12.75">
      <c r="A41" s="37"/>
      <c r="B41" s="38"/>
      <c r="C41" s="40"/>
      <c r="D41" s="37"/>
      <c r="E41" s="37"/>
      <c r="F41" s="37"/>
      <c r="G41" s="8"/>
      <c r="H41" s="8"/>
      <c r="I41" s="50"/>
      <c r="J41" s="51"/>
      <c r="K41" s="40"/>
      <c r="L41" s="8"/>
      <c r="M41" s="41"/>
      <c r="N41" s="8"/>
      <c r="O41" s="41"/>
    </row>
    <row r="42" spans="1:15" s="48" customFormat="1" ht="12.75">
      <c r="A42" s="37"/>
      <c r="B42" s="38"/>
      <c r="C42" s="40"/>
      <c r="D42" s="37"/>
      <c r="E42" s="37"/>
      <c r="F42" s="37"/>
      <c r="G42" s="8"/>
      <c r="H42" s="8"/>
      <c r="I42" s="50"/>
      <c r="J42" s="51"/>
      <c r="K42" s="40"/>
      <c r="L42" s="8"/>
      <c r="M42" s="41"/>
      <c r="N42" s="8"/>
      <c r="O42" s="41"/>
    </row>
    <row r="43" spans="1:15" s="48" customFormat="1" ht="12.75">
      <c r="A43" s="37"/>
      <c r="B43" s="38"/>
      <c r="C43" s="40"/>
      <c r="D43" s="37"/>
      <c r="E43" s="37"/>
      <c r="F43" s="37"/>
      <c r="G43" s="8"/>
      <c r="H43" s="8"/>
      <c r="I43" s="50"/>
      <c r="J43" s="51"/>
      <c r="K43" s="40"/>
      <c r="L43" s="8"/>
      <c r="M43" s="41"/>
      <c r="N43" s="8"/>
      <c r="O43" s="41"/>
    </row>
    <row r="44" spans="1:15" s="48" customFormat="1" ht="12.75">
      <c r="A44" s="37"/>
      <c r="B44" s="38"/>
      <c r="C44" s="40"/>
      <c r="D44" s="37"/>
      <c r="E44" s="37"/>
      <c r="F44" s="37"/>
      <c r="G44" s="8"/>
      <c r="H44" s="8"/>
      <c r="I44" s="50"/>
      <c r="J44" s="51"/>
      <c r="K44" s="40"/>
      <c r="L44" s="8"/>
      <c r="M44" s="41"/>
      <c r="N44" s="8"/>
      <c r="O44" s="41"/>
    </row>
    <row r="45" spans="1:15" s="48" customFormat="1" ht="12.75">
      <c r="A45" s="37"/>
      <c r="B45" s="38"/>
      <c r="C45" s="40"/>
      <c r="D45" s="37"/>
      <c r="E45" s="37"/>
      <c r="F45" s="37"/>
      <c r="G45" s="8"/>
      <c r="H45" s="8"/>
      <c r="I45" s="50"/>
      <c r="J45" s="51"/>
      <c r="K45" s="40"/>
      <c r="L45" s="8"/>
      <c r="M45" s="41"/>
      <c r="N45" s="8"/>
      <c r="O45" s="41"/>
    </row>
    <row r="46" spans="1:15" s="48" customFormat="1" ht="12.75">
      <c r="A46" s="37"/>
      <c r="B46" s="38"/>
      <c r="C46" s="40"/>
      <c r="D46" s="37"/>
      <c r="E46" s="37"/>
      <c r="F46" s="37"/>
      <c r="G46" s="8"/>
      <c r="H46" s="8"/>
      <c r="I46" s="50"/>
      <c r="J46" s="51"/>
      <c r="K46" s="40"/>
      <c r="L46" s="8"/>
      <c r="M46" s="41"/>
      <c r="N46" s="8"/>
      <c r="O46" s="41"/>
    </row>
    <row r="47" spans="1:15" s="48" customFormat="1" ht="12.75">
      <c r="A47" s="37"/>
      <c r="B47" s="38"/>
      <c r="C47" s="40"/>
      <c r="D47" s="37"/>
      <c r="E47" s="37"/>
      <c r="F47" s="37"/>
      <c r="G47" s="8"/>
      <c r="H47" s="8"/>
      <c r="I47" s="50"/>
      <c r="J47" s="51"/>
      <c r="K47" s="40"/>
      <c r="L47" s="8"/>
      <c r="M47" s="41"/>
      <c r="N47" s="8"/>
      <c r="O47" s="41"/>
    </row>
    <row r="48" spans="1:15" s="48" customFormat="1" ht="12.75">
      <c r="A48" s="37"/>
      <c r="B48" s="38"/>
      <c r="C48" s="40"/>
      <c r="D48" s="37"/>
      <c r="E48" s="37"/>
      <c r="F48" s="37"/>
      <c r="G48" s="8"/>
      <c r="H48" s="8"/>
      <c r="I48" s="50"/>
      <c r="J48" s="51"/>
      <c r="K48" s="40"/>
      <c r="L48" s="8"/>
      <c r="M48" s="41"/>
      <c r="N48" s="8"/>
      <c r="O48" s="41"/>
    </row>
    <row r="49" spans="1:15" s="48" customFormat="1" ht="12.75">
      <c r="A49" s="37"/>
      <c r="B49" s="38"/>
      <c r="C49" s="40"/>
      <c r="D49" s="37"/>
      <c r="E49" s="37"/>
      <c r="F49" s="37"/>
      <c r="G49" s="8"/>
      <c r="H49" s="8"/>
      <c r="I49" s="50"/>
      <c r="J49" s="51"/>
      <c r="K49" s="40"/>
      <c r="L49" s="8"/>
      <c r="M49" s="41"/>
      <c r="N49" s="8"/>
      <c r="O49" s="41"/>
    </row>
    <row r="50" spans="1:15" s="48" customFormat="1" ht="12.75">
      <c r="A50" s="37"/>
      <c r="B50" s="38"/>
      <c r="C50" s="40"/>
      <c r="D50" s="37"/>
      <c r="E50" s="37"/>
      <c r="F50" s="37"/>
      <c r="G50" s="8"/>
      <c r="H50" s="8"/>
      <c r="I50" s="50"/>
      <c r="J50" s="51"/>
      <c r="K50" s="40"/>
      <c r="L50" s="8"/>
      <c r="M50" s="41"/>
      <c r="N50" s="8"/>
      <c r="O50" s="41"/>
    </row>
    <row r="51" spans="1:15" s="48" customFormat="1" ht="12.75">
      <c r="A51" s="37"/>
      <c r="B51" s="38"/>
      <c r="C51" s="40"/>
      <c r="D51" s="37"/>
      <c r="E51" s="37"/>
      <c r="F51" s="37"/>
      <c r="G51" s="8"/>
      <c r="H51" s="8"/>
      <c r="I51" s="50"/>
      <c r="J51" s="51"/>
      <c r="K51" s="40"/>
      <c r="L51" s="8"/>
      <c r="M51" s="41"/>
      <c r="N51" s="8"/>
      <c r="O51" s="41"/>
    </row>
    <row r="52" spans="1:15" s="48" customFormat="1" ht="12.75">
      <c r="A52" s="37"/>
      <c r="B52" s="38"/>
      <c r="C52" s="40"/>
      <c r="D52" s="37"/>
      <c r="E52" s="37"/>
      <c r="F52" s="37"/>
      <c r="G52" s="8"/>
      <c r="H52" s="8"/>
      <c r="I52" s="50"/>
      <c r="J52" s="51"/>
      <c r="K52" s="40"/>
      <c r="L52" s="8"/>
      <c r="M52" s="41"/>
      <c r="N52" s="8"/>
      <c r="O52" s="41"/>
    </row>
    <row r="53" spans="1:15" s="48" customFormat="1" ht="12.75">
      <c r="A53" s="37"/>
      <c r="B53" s="38"/>
      <c r="C53" s="40"/>
      <c r="D53" s="37"/>
      <c r="E53" s="37"/>
      <c r="F53" s="37"/>
      <c r="G53" s="8"/>
      <c r="H53" s="8"/>
      <c r="I53" s="50"/>
      <c r="J53" s="51"/>
      <c r="K53" s="40"/>
      <c r="L53" s="8"/>
      <c r="M53" s="41"/>
      <c r="N53" s="8"/>
      <c r="O53" s="41"/>
    </row>
  </sheetData>
  <sheetProtection selectLockedCells="1" selectUnlockedCells="1"/>
  <mergeCells count="7">
    <mergeCell ref="A1:O1"/>
    <mergeCell ref="A2:A3"/>
    <mergeCell ref="B2:B3"/>
    <mergeCell ref="C2:H2"/>
    <mergeCell ref="I2:J2"/>
    <mergeCell ref="K2:L2"/>
    <mergeCell ref="M2:O2"/>
  </mergeCells>
  <printOptions/>
  <pageMargins left="0.7" right="0.7" top="0.75" bottom="0.75" header="0.5118055555555555" footer="0.5118055555555555"/>
  <pageSetup horizontalDpi="300" verticalDpi="300" orientation="landscape" paperSize="9" r:id="rId3"/>
  <ignoredErrors>
    <ignoredError sqref="M4:M13 M19:M30 M32:M3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V1" sqref="V1"/>
      <selection pane="bottomLeft" activeCell="A7" sqref="A7"/>
      <selection pane="bottomRight" activeCell="C4" sqref="C4:C35"/>
    </sheetView>
  </sheetViews>
  <sheetFormatPr defaultColWidth="9.140625" defaultRowHeight="12.75"/>
  <cols>
    <col min="1" max="1" width="32.140625" style="37" customWidth="1"/>
    <col min="2" max="2" width="13.7109375" style="38" customWidth="1"/>
    <col min="3" max="3" width="16.00390625" style="52" customWidth="1"/>
    <col min="4" max="4" width="10.7109375" style="40" customWidth="1"/>
    <col min="5" max="5" width="9.8515625" style="52" hidden="1" customWidth="1"/>
    <col min="6" max="6" width="11.57421875" style="53" hidden="1" customWidth="1"/>
    <col min="7" max="7" width="9.8515625" style="52" hidden="1" customWidth="1"/>
    <col min="8" max="8" width="9.421875" style="53" hidden="1" customWidth="1"/>
    <col min="9" max="9" width="9.421875" style="54" hidden="1" customWidth="1"/>
    <col min="10" max="10" width="9.8515625" style="53" hidden="1" customWidth="1"/>
    <col min="11" max="11" width="9.8515625" style="52" hidden="1" customWidth="1"/>
    <col min="12" max="12" width="9.8515625" style="53" hidden="1" customWidth="1"/>
    <col min="13" max="13" width="8.8515625" style="52" customWidth="1"/>
    <col min="14" max="14" width="12.140625" style="53" customWidth="1"/>
    <col min="15" max="15" width="9.8515625" style="52" customWidth="1"/>
    <col min="16" max="16" width="9.421875" style="53" customWidth="1"/>
    <col min="17" max="17" width="9.421875" style="54" customWidth="1"/>
    <col min="18" max="18" width="9.8515625" style="53" customWidth="1"/>
    <col min="19" max="19" width="9.8515625" style="52" customWidth="1"/>
    <col min="20" max="20" width="9.8515625" style="53" customWidth="1"/>
    <col min="21" max="21" width="16.00390625" style="53" customWidth="1"/>
    <col min="22" max="22" width="15.140625" style="53" customWidth="1"/>
    <col min="23" max="23" width="12.140625" style="55" customWidth="1"/>
    <col min="24" max="24" width="9.57421875" style="55" customWidth="1"/>
    <col min="25" max="25" width="9.7109375" style="55" customWidth="1"/>
    <col min="26" max="26" width="11.00390625" style="55" customWidth="1"/>
    <col min="27" max="27" width="10.421875" style="55" customWidth="1"/>
    <col min="28" max="28" width="9.421875" style="55" customWidth="1"/>
    <col min="29" max="30" width="13.421875" style="56" customWidth="1"/>
    <col min="31" max="16384" width="9.140625" style="57" customWidth="1"/>
  </cols>
  <sheetData>
    <row r="1" spans="1:30" ht="33" customHeight="1">
      <c r="A1" s="97" t="s">
        <v>151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/>
      <c r="AC1" s="57"/>
      <c r="AD1" s="57"/>
    </row>
    <row r="2" spans="1:30" ht="72" customHeight="1">
      <c r="A2" s="17" t="s">
        <v>0</v>
      </c>
      <c r="B2" s="17" t="s">
        <v>1</v>
      </c>
      <c r="C2" s="58"/>
      <c r="D2" s="58"/>
      <c r="E2" s="94" t="s">
        <v>126</v>
      </c>
      <c r="F2" s="99"/>
      <c r="G2" s="99"/>
      <c r="H2" s="99"/>
      <c r="I2" s="99"/>
      <c r="J2" s="99"/>
      <c r="K2" s="99"/>
      <c r="L2" s="100"/>
      <c r="M2" s="94" t="s">
        <v>127</v>
      </c>
      <c r="N2" s="95"/>
      <c r="O2" s="95"/>
      <c r="P2" s="95"/>
      <c r="Q2" s="95"/>
      <c r="R2" s="95"/>
      <c r="S2" s="95"/>
      <c r="T2" s="96"/>
      <c r="U2" s="94" t="s">
        <v>128</v>
      </c>
      <c r="V2" s="95"/>
      <c r="W2" s="95"/>
      <c r="X2" s="95"/>
      <c r="Y2" s="95"/>
      <c r="Z2" s="95"/>
      <c r="AA2" s="95"/>
      <c r="AB2" s="96"/>
      <c r="AC2" s="58"/>
      <c r="AD2" s="58"/>
    </row>
    <row r="3" spans="1:28" ht="78" customHeight="1">
      <c r="A3" s="17"/>
      <c r="B3" s="17"/>
      <c r="C3" s="59" t="s">
        <v>150</v>
      </c>
      <c r="D3" s="50" t="s">
        <v>124</v>
      </c>
      <c r="E3" s="59" t="s">
        <v>129</v>
      </c>
      <c r="F3" s="59" t="s">
        <v>130</v>
      </c>
      <c r="G3" s="59" t="s">
        <v>131</v>
      </c>
      <c r="H3" s="59" t="s">
        <v>132</v>
      </c>
      <c r="I3" s="59" t="s">
        <v>133</v>
      </c>
      <c r="J3" s="59" t="s">
        <v>134</v>
      </c>
      <c r="K3" s="59" t="s">
        <v>135</v>
      </c>
      <c r="L3" s="59" t="s">
        <v>136</v>
      </c>
      <c r="M3" s="59" t="s">
        <v>137</v>
      </c>
      <c r="N3" s="59" t="s">
        <v>130</v>
      </c>
      <c r="O3" s="59" t="s">
        <v>138</v>
      </c>
      <c r="P3" s="59" t="s">
        <v>132</v>
      </c>
      <c r="Q3" s="59" t="s">
        <v>139</v>
      </c>
      <c r="R3" s="59" t="s">
        <v>134</v>
      </c>
      <c r="S3" s="59" t="s">
        <v>140</v>
      </c>
      <c r="T3" s="59" t="s">
        <v>136</v>
      </c>
      <c r="U3" s="60" t="s">
        <v>141</v>
      </c>
      <c r="V3" s="59" t="s">
        <v>142</v>
      </c>
      <c r="W3" s="61" t="s">
        <v>143</v>
      </c>
      <c r="X3" s="59" t="s">
        <v>144</v>
      </c>
      <c r="Y3" s="61" t="s">
        <v>145</v>
      </c>
      <c r="Z3" s="59" t="s">
        <v>146</v>
      </c>
      <c r="AA3" s="60" t="s">
        <v>147</v>
      </c>
      <c r="AB3" s="59" t="s">
        <v>148</v>
      </c>
    </row>
    <row r="4" spans="1:37" ht="51">
      <c r="A4" s="38" t="s">
        <v>21</v>
      </c>
      <c r="B4" s="38" t="s">
        <v>22</v>
      </c>
      <c r="C4" s="46">
        <v>20</v>
      </c>
      <c r="D4" s="46">
        <v>20</v>
      </c>
      <c r="E4" s="62">
        <v>13</v>
      </c>
      <c r="F4" s="87">
        <f aca="true" t="shared" si="0" ref="F4:F35">E4/C4</f>
        <v>0.65</v>
      </c>
      <c r="G4" s="40">
        <v>7</v>
      </c>
      <c r="H4" s="87">
        <f aca="true" t="shared" si="1" ref="H4:H35">G4/C4</f>
        <v>0.35</v>
      </c>
      <c r="I4" s="40">
        <v>0</v>
      </c>
      <c r="J4" s="87">
        <f aca="true" t="shared" si="2" ref="J4:J35">I4/C4</f>
        <v>0</v>
      </c>
      <c r="K4" s="40">
        <v>0</v>
      </c>
      <c r="L4" s="87">
        <f aca="true" t="shared" si="3" ref="L4:L35">K4/C4</f>
        <v>0</v>
      </c>
      <c r="M4" s="40">
        <v>13</v>
      </c>
      <c r="N4" s="87">
        <f>M4/D4</f>
        <v>0.65</v>
      </c>
      <c r="O4" s="40">
        <v>7</v>
      </c>
      <c r="P4" s="87">
        <f aca="true" t="shared" si="4" ref="P4:P21">O4/C4</f>
        <v>0.35</v>
      </c>
      <c r="Q4" s="40">
        <v>0</v>
      </c>
      <c r="R4" s="87">
        <f>Q4/D4</f>
        <v>0</v>
      </c>
      <c r="S4" s="40">
        <v>0</v>
      </c>
      <c r="T4" s="87">
        <f>S4/D4</f>
        <v>0</v>
      </c>
      <c r="U4" s="86">
        <v>388</v>
      </c>
      <c r="V4" s="86">
        <f aca="true" t="shared" si="5" ref="V4:V33">U4/M4</f>
        <v>29.846153846153847</v>
      </c>
      <c r="W4" s="86">
        <v>483.71</v>
      </c>
      <c r="X4" s="86">
        <f>W4/O4</f>
        <v>69.10142857142857</v>
      </c>
      <c r="Y4" s="86">
        <v>0</v>
      </c>
      <c r="Z4" s="86">
        <v>0</v>
      </c>
      <c r="AA4" s="86">
        <v>0</v>
      </c>
      <c r="AB4" s="86">
        <v>0</v>
      </c>
      <c r="AC4" s="64"/>
      <c r="AE4" s="62"/>
      <c r="AF4" s="65"/>
      <c r="AG4" s="63"/>
      <c r="AH4" s="62"/>
      <c r="AI4" s="62"/>
      <c r="AJ4" s="65"/>
      <c r="AK4" s="63"/>
    </row>
    <row r="5" spans="1:37" ht="25.5">
      <c r="A5" s="37" t="s">
        <v>24</v>
      </c>
      <c r="B5" s="38" t="s">
        <v>25</v>
      </c>
      <c r="C5" s="46">
        <v>75</v>
      </c>
      <c r="D5" s="40">
        <v>72</v>
      </c>
      <c r="E5" s="62">
        <v>51</v>
      </c>
      <c r="F5" s="87">
        <f t="shared" si="0"/>
        <v>0.68</v>
      </c>
      <c r="G5" s="40">
        <v>22</v>
      </c>
      <c r="H5" s="87">
        <f t="shared" si="1"/>
        <v>0.29333333333333333</v>
      </c>
      <c r="I5" s="40">
        <v>0</v>
      </c>
      <c r="J5" s="87">
        <f t="shared" si="2"/>
        <v>0</v>
      </c>
      <c r="K5" s="40">
        <v>1</v>
      </c>
      <c r="L5" s="87">
        <f t="shared" si="3"/>
        <v>0.013333333333333334</v>
      </c>
      <c r="M5" s="40">
        <v>49</v>
      </c>
      <c r="N5" s="87">
        <f aca="true" t="shared" si="6" ref="N5:N35">M5/D5</f>
        <v>0.6805555555555556</v>
      </c>
      <c r="O5" s="40">
        <v>21</v>
      </c>
      <c r="P5" s="87">
        <f t="shared" si="4"/>
        <v>0.28</v>
      </c>
      <c r="Q5" s="40">
        <v>0</v>
      </c>
      <c r="R5" s="87">
        <f aca="true" t="shared" si="7" ref="R5:R35">Q5/D5</f>
        <v>0</v>
      </c>
      <c r="S5" s="40">
        <v>1</v>
      </c>
      <c r="T5" s="87">
        <f aca="true" t="shared" si="8" ref="T5:T35">S5/D5</f>
        <v>0.013888888888888888</v>
      </c>
      <c r="U5" s="86">
        <v>921.4</v>
      </c>
      <c r="V5" s="86">
        <f t="shared" si="5"/>
        <v>18.804081632653062</v>
      </c>
      <c r="W5" s="86">
        <v>1054.72</v>
      </c>
      <c r="X5" s="86">
        <f>W5/O5</f>
        <v>50.224761904761905</v>
      </c>
      <c r="Y5" s="86">
        <v>0</v>
      </c>
      <c r="Z5" s="86">
        <v>0</v>
      </c>
      <c r="AA5" s="86">
        <v>80.3</v>
      </c>
      <c r="AB5" s="86">
        <f>AA5/S5</f>
        <v>80.3</v>
      </c>
      <c r="AC5" s="64"/>
      <c r="AE5" s="62"/>
      <c r="AF5" s="65"/>
      <c r="AG5" s="63"/>
      <c r="AH5" s="62"/>
      <c r="AI5" s="62"/>
      <c r="AJ5" s="65"/>
      <c r="AK5" s="63"/>
    </row>
    <row r="6" spans="1:37" ht="22.5" customHeight="1">
      <c r="A6" s="37">
        <v>305</v>
      </c>
      <c r="B6" s="38" t="s">
        <v>26</v>
      </c>
      <c r="C6" s="46">
        <v>37</v>
      </c>
      <c r="D6" s="40">
        <v>34</v>
      </c>
      <c r="E6" s="62">
        <v>29</v>
      </c>
      <c r="F6" s="87">
        <f t="shared" si="0"/>
        <v>0.7837837837837838</v>
      </c>
      <c r="G6" s="40">
        <v>8</v>
      </c>
      <c r="H6" s="87">
        <f t="shared" si="1"/>
        <v>0.21621621621621623</v>
      </c>
      <c r="I6" s="40">
        <v>0</v>
      </c>
      <c r="J6" s="87">
        <f t="shared" si="2"/>
        <v>0</v>
      </c>
      <c r="K6" s="40">
        <v>0</v>
      </c>
      <c r="L6" s="87">
        <f t="shared" si="3"/>
        <v>0</v>
      </c>
      <c r="M6" s="40">
        <v>26</v>
      </c>
      <c r="N6" s="87">
        <f t="shared" si="6"/>
        <v>0.7647058823529411</v>
      </c>
      <c r="O6" s="40">
        <v>8</v>
      </c>
      <c r="P6" s="87">
        <f t="shared" si="4"/>
        <v>0.21621621621621623</v>
      </c>
      <c r="Q6" s="40">
        <v>0</v>
      </c>
      <c r="R6" s="87">
        <f t="shared" si="7"/>
        <v>0</v>
      </c>
      <c r="S6" s="40">
        <v>0</v>
      </c>
      <c r="T6" s="87">
        <f t="shared" si="8"/>
        <v>0</v>
      </c>
      <c r="U6" s="86">
        <v>636.5</v>
      </c>
      <c r="V6" s="86">
        <f t="shared" si="5"/>
        <v>24.48076923076923</v>
      </c>
      <c r="W6" s="86">
        <v>546.81</v>
      </c>
      <c r="X6" s="86">
        <f>W6/O6</f>
        <v>68.35125</v>
      </c>
      <c r="Y6" s="86">
        <v>0</v>
      </c>
      <c r="Z6" s="86">
        <v>0</v>
      </c>
      <c r="AA6" s="86">
        <v>0</v>
      </c>
      <c r="AB6" s="86">
        <v>0</v>
      </c>
      <c r="AE6" s="62"/>
      <c r="AF6" s="65"/>
      <c r="AG6" s="63"/>
      <c r="AH6" s="52"/>
      <c r="AI6" s="62"/>
      <c r="AJ6" s="65"/>
      <c r="AK6" s="63"/>
    </row>
    <row r="7" spans="1:37" ht="20.25" customHeight="1">
      <c r="A7" s="38" t="s">
        <v>28</v>
      </c>
      <c r="B7" s="38" t="s">
        <v>29</v>
      </c>
      <c r="C7" s="46">
        <v>51</v>
      </c>
      <c r="D7" s="40">
        <v>48</v>
      </c>
      <c r="E7" s="62">
        <v>34</v>
      </c>
      <c r="F7" s="87">
        <f t="shared" si="0"/>
        <v>0.6666666666666666</v>
      </c>
      <c r="G7" s="40">
        <v>17</v>
      </c>
      <c r="H7" s="87">
        <f t="shared" si="1"/>
        <v>0.3333333333333333</v>
      </c>
      <c r="I7" s="40">
        <v>0</v>
      </c>
      <c r="J7" s="87">
        <f t="shared" si="2"/>
        <v>0</v>
      </c>
      <c r="K7" s="40">
        <v>0</v>
      </c>
      <c r="L7" s="87">
        <f t="shared" si="3"/>
        <v>0</v>
      </c>
      <c r="M7" s="40">
        <v>32</v>
      </c>
      <c r="N7" s="87">
        <f t="shared" si="6"/>
        <v>0.6666666666666666</v>
      </c>
      <c r="O7" s="40">
        <v>16</v>
      </c>
      <c r="P7" s="87">
        <f t="shared" si="4"/>
        <v>0.3137254901960784</v>
      </c>
      <c r="Q7" s="40">
        <v>0</v>
      </c>
      <c r="R7" s="87">
        <f t="shared" si="7"/>
        <v>0</v>
      </c>
      <c r="S7" s="40">
        <v>0</v>
      </c>
      <c r="T7" s="87">
        <f t="shared" si="8"/>
        <v>0</v>
      </c>
      <c r="U7" s="86">
        <v>699</v>
      </c>
      <c r="V7" s="86">
        <f t="shared" si="5"/>
        <v>21.84375</v>
      </c>
      <c r="W7" s="86">
        <v>1359.57</v>
      </c>
      <c r="X7" s="86">
        <f>W7/O7</f>
        <v>84.973125</v>
      </c>
      <c r="Y7" s="86">
        <v>0</v>
      </c>
      <c r="Z7" s="86">
        <v>0</v>
      </c>
      <c r="AA7" s="86">
        <v>0</v>
      </c>
      <c r="AB7" s="86">
        <v>0</v>
      </c>
      <c r="AE7" s="62"/>
      <c r="AF7" s="65"/>
      <c r="AG7" s="63"/>
      <c r="AH7" s="66"/>
      <c r="AI7" s="62"/>
      <c r="AJ7" s="65"/>
      <c r="AK7" s="63"/>
    </row>
    <row r="8" spans="1:37" ht="57.75" customHeight="1">
      <c r="A8" s="38" t="s">
        <v>31</v>
      </c>
      <c r="B8" s="38" t="s">
        <v>32</v>
      </c>
      <c r="C8" s="46">
        <v>105</v>
      </c>
      <c r="D8" s="40">
        <v>93</v>
      </c>
      <c r="E8" s="62">
        <v>70</v>
      </c>
      <c r="F8" s="87">
        <f t="shared" si="0"/>
        <v>0.6666666666666666</v>
      </c>
      <c r="G8" s="40">
        <v>30</v>
      </c>
      <c r="H8" s="87">
        <f t="shared" si="1"/>
        <v>0.2857142857142857</v>
      </c>
      <c r="I8" s="40">
        <v>1</v>
      </c>
      <c r="J8" s="87">
        <f t="shared" si="2"/>
        <v>0.009523809523809525</v>
      </c>
      <c r="K8" s="40">
        <v>4</v>
      </c>
      <c r="L8" s="87">
        <f t="shared" si="3"/>
        <v>0.0380952380952381</v>
      </c>
      <c r="M8" s="40">
        <v>64</v>
      </c>
      <c r="N8" s="87">
        <f t="shared" si="6"/>
        <v>0.6881720430107527</v>
      </c>
      <c r="O8" s="40">
        <v>26</v>
      </c>
      <c r="P8" s="87">
        <f t="shared" si="4"/>
        <v>0.24761904761904763</v>
      </c>
      <c r="Q8" s="40">
        <v>1</v>
      </c>
      <c r="R8" s="87">
        <f t="shared" si="7"/>
        <v>0.010752688172043012</v>
      </c>
      <c r="S8" s="40">
        <v>2</v>
      </c>
      <c r="T8" s="87">
        <f t="shared" si="8"/>
        <v>0.021505376344086023</v>
      </c>
      <c r="U8" s="86">
        <v>1404.4</v>
      </c>
      <c r="V8" s="86">
        <f t="shared" si="5"/>
        <v>21.94375</v>
      </c>
      <c r="W8" s="86">
        <v>2095.58</v>
      </c>
      <c r="X8" s="86">
        <f aca="true" t="shared" si="9" ref="X8:X14">W8/O8</f>
        <v>80.59923076923077</v>
      </c>
      <c r="Y8" s="86">
        <v>10</v>
      </c>
      <c r="Z8" s="86">
        <f>Y8/Q8</f>
        <v>10</v>
      </c>
      <c r="AA8" s="86">
        <v>153.95</v>
      </c>
      <c r="AB8" s="86">
        <f>AA8/S8</f>
        <v>76.975</v>
      </c>
      <c r="AE8" s="62"/>
      <c r="AF8" s="65"/>
      <c r="AG8" s="63"/>
      <c r="AH8" s="52"/>
      <c r="AI8" s="62"/>
      <c r="AJ8" s="65"/>
      <c r="AK8" s="63"/>
    </row>
    <row r="9" spans="1:37" ht="54" customHeight="1">
      <c r="A9" s="37" t="s">
        <v>34</v>
      </c>
      <c r="B9" s="38" t="s">
        <v>35</v>
      </c>
      <c r="C9" s="46">
        <v>24</v>
      </c>
      <c r="D9" s="40">
        <v>21</v>
      </c>
      <c r="E9" s="62">
        <v>18</v>
      </c>
      <c r="F9" s="87">
        <f t="shared" si="0"/>
        <v>0.75</v>
      </c>
      <c r="G9" s="40">
        <v>3</v>
      </c>
      <c r="H9" s="87">
        <f t="shared" si="1"/>
        <v>0.125</v>
      </c>
      <c r="I9" s="40">
        <v>2</v>
      </c>
      <c r="J9" s="87">
        <f t="shared" si="2"/>
        <v>0.08333333333333333</v>
      </c>
      <c r="K9" s="40">
        <v>1</v>
      </c>
      <c r="L9" s="87">
        <f t="shared" si="3"/>
        <v>0.041666666666666664</v>
      </c>
      <c r="M9" s="40">
        <v>16</v>
      </c>
      <c r="N9" s="87">
        <f t="shared" si="6"/>
        <v>0.7619047619047619</v>
      </c>
      <c r="O9" s="40">
        <v>3</v>
      </c>
      <c r="P9" s="87">
        <f t="shared" si="4"/>
        <v>0.125</v>
      </c>
      <c r="Q9" s="40">
        <v>1</v>
      </c>
      <c r="R9" s="87">
        <f t="shared" si="7"/>
        <v>0.047619047619047616</v>
      </c>
      <c r="S9" s="40">
        <v>1</v>
      </c>
      <c r="T9" s="87">
        <f t="shared" si="8"/>
        <v>0.047619047619047616</v>
      </c>
      <c r="U9" s="86">
        <v>323.9</v>
      </c>
      <c r="V9" s="86">
        <f t="shared" si="5"/>
        <v>20.24375</v>
      </c>
      <c r="W9" s="86">
        <v>331.42</v>
      </c>
      <c r="X9" s="86">
        <f t="shared" si="9"/>
        <v>110.47333333333334</v>
      </c>
      <c r="Y9" s="86">
        <v>59</v>
      </c>
      <c r="Z9" s="86">
        <f>Y9/Q9</f>
        <v>59</v>
      </c>
      <c r="AA9" s="86">
        <v>89.9</v>
      </c>
      <c r="AB9" s="86">
        <f>AA9/S9</f>
        <v>89.9</v>
      </c>
      <c r="AE9" s="52"/>
      <c r="AF9" s="55"/>
      <c r="AG9" s="63"/>
      <c r="AH9" s="52"/>
      <c r="AI9" s="52"/>
      <c r="AJ9" s="55"/>
      <c r="AK9" s="63"/>
    </row>
    <row r="10" spans="1:37" ht="45" customHeight="1">
      <c r="A10" s="38" t="s">
        <v>37</v>
      </c>
      <c r="B10" s="38" t="s">
        <v>38</v>
      </c>
      <c r="C10" s="46">
        <v>15</v>
      </c>
      <c r="D10" s="40">
        <v>12</v>
      </c>
      <c r="E10" s="62">
        <v>14</v>
      </c>
      <c r="F10" s="87">
        <f t="shared" si="0"/>
        <v>0.9333333333333333</v>
      </c>
      <c r="G10" s="40">
        <v>1</v>
      </c>
      <c r="H10" s="87">
        <f t="shared" si="1"/>
        <v>0.06666666666666667</v>
      </c>
      <c r="I10" s="40">
        <v>0</v>
      </c>
      <c r="J10" s="87">
        <f t="shared" si="2"/>
        <v>0</v>
      </c>
      <c r="K10" s="40">
        <v>0</v>
      </c>
      <c r="L10" s="87">
        <f t="shared" si="3"/>
        <v>0</v>
      </c>
      <c r="M10" s="40">
        <v>11</v>
      </c>
      <c r="N10" s="87">
        <f t="shared" si="6"/>
        <v>0.9166666666666666</v>
      </c>
      <c r="O10" s="40">
        <v>1</v>
      </c>
      <c r="P10" s="87">
        <f t="shared" si="4"/>
        <v>0.06666666666666667</v>
      </c>
      <c r="Q10" s="40">
        <v>0</v>
      </c>
      <c r="R10" s="87">
        <f t="shared" si="7"/>
        <v>0</v>
      </c>
      <c r="S10" s="40">
        <v>0</v>
      </c>
      <c r="T10" s="87">
        <f t="shared" si="8"/>
        <v>0</v>
      </c>
      <c r="U10" s="86">
        <v>240</v>
      </c>
      <c r="V10" s="86">
        <f t="shared" si="5"/>
        <v>21.818181818181817</v>
      </c>
      <c r="W10" s="86">
        <v>84.1</v>
      </c>
      <c r="X10" s="86">
        <f t="shared" si="9"/>
        <v>84.1</v>
      </c>
      <c r="Y10" s="86">
        <v>0</v>
      </c>
      <c r="Z10" s="86">
        <v>0</v>
      </c>
      <c r="AA10" s="86">
        <v>0</v>
      </c>
      <c r="AB10" s="86">
        <v>0</v>
      </c>
      <c r="AE10" s="62"/>
      <c r="AF10" s="65"/>
      <c r="AG10" s="63"/>
      <c r="AH10" s="52"/>
      <c r="AI10" s="62"/>
      <c r="AJ10" s="65"/>
      <c r="AK10" s="63"/>
    </row>
    <row r="11" spans="1:37" ht="21" customHeight="1">
      <c r="A11" s="37" t="s">
        <v>40</v>
      </c>
      <c r="B11" s="38" t="s">
        <v>41</v>
      </c>
      <c r="C11" s="46">
        <v>36</v>
      </c>
      <c r="D11" s="40">
        <v>31</v>
      </c>
      <c r="E11" s="62">
        <v>14</v>
      </c>
      <c r="F11" s="87">
        <f t="shared" si="0"/>
        <v>0.3888888888888889</v>
      </c>
      <c r="G11" s="40">
        <v>21</v>
      </c>
      <c r="H11" s="87">
        <f t="shared" si="1"/>
        <v>0.5833333333333334</v>
      </c>
      <c r="I11" s="40">
        <v>0</v>
      </c>
      <c r="J11" s="87">
        <f t="shared" si="2"/>
        <v>0</v>
      </c>
      <c r="K11" s="40">
        <v>1</v>
      </c>
      <c r="L11" s="87">
        <f t="shared" si="3"/>
        <v>0.027777777777777776</v>
      </c>
      <c r="M11" s="40">
        <v>13</v>
      </c>
      <c r="N11" s="87">
        <f t="shared" si="6"/>
        <v>0.41935483870967744</v>
      </c>
      <c r="O11" s="40">
        <v>17</v>
      </c>
      <c r="P11" s="87">
        <f t="shared" si="4"/>
        <v>0.4722222222222222</v>
      </c>
      <c r="Q11" s="40">
        <v>0</v>
      </c>
      <c r="R11" s="87">
        <f t="shared" si="7"/>
        <v>0</v>
      </c>
      <c r="S11" s="40">
        <v>1</v>
      </c>
      <c r="T11" s="87">
        <f t="shared" si="8"/>
        <v>0.03225806451612903</v>
      </c>
      <c r="U11" s="86">
        <v>381.5</v>
      </c>
      <c r="V11" s="86">
        <f t="shared" si="5"/>
        <v>29.346153846153847</v>
      </c>
      <c r="W11" s="86">
        <v>1060.25</v>
      </c>
      <c r="X11" s="86">
        <f t="shared" si="9"/>
        <v>62.36764705882353</v>
      </c>
      <c r="Y11" s="86">
        <v>0</v>
      </c>
      <c r="Z11" s="86">
        <v>0</v>
      </c>
      <c r="AA11" s="86">
        <v>101</v>
      </c>
      <c r="AB11" s="86">
        <f>AA11/S11</f>
        <v>101</v>
      </c>
      <c r="AE11" s="62"/>
      <c r="AF11" s="65"/>
      <c r="AG11" s="63"/>
      <c r="AH11" s="52"/>
      <c r="AI11" s="62"/>
      <c r="AJ11" s="65"/>
      <c r="AK11" s="63"/>
    </row>
    <row r="12" spans="1:37" ht="19.5" customHeight="1">
      <c r="A12" s="37">
        <v>330</v>
      </c>
      <c r="B12" s="38" t="s">
        <v>44</v>
      </c>
      <c r="C12" s="46">
        <v>53</v>
      </c>
      <c r="D12" s="40">
        <v>48</v>
      </c>
      <c r="E12" s="62">
        <v>32</v>
      </c>
      <c r="F12" s="87">
        <f t="shared" si="0"/>
        <v>0.6037735849056604</v>
      </c>
      <c r="G12" s="40">
        <v>21</v>
      </c>
      <c r="H12" s="87">
        <f t="shared" si="1"/>
        <v>0.39622641509433965</v>
      </c>
      <c r="I12" s="40">
        <v>0</v>
      </c>
      <c r="J12" s="87">
        <f t="shared" si="2"/>
        <v>0</v>
      </c>
      <c r="K12" s="40">
        <v>0</v>
      </c>
      <c r="L12" s="87">
        <f t="shared" si="3"/>
        <v>0</v>
      </c>
      <c r="M12" s="40">
        <v>27</v>
      </c>
      <c r="N12" s="87">
        <f t="shared" si="6"/>
        <v>0.5625</v>
      </c>
      <c r="O12" s="40">
        <v>21</v>
      </c>
      <c r="P12" s="87">
        <f t="shared" si="4"/>
        <v>0.39622641509433965</v>
      </c>
      <c r="Q12" s="40">
        <v>0</v>
      </c>
      <c r="R12" s="87">
        <f t="shared" si="7"/>
        <v>0</v>
      </c>
      <c r="S12" s="40">
        <v>0</v>
      </c>
      <c r="T12" s="87">
        <f t="shared" si="8"/>
        <v>0</v>
      </c>
      <c r="U12" s="86">
        <v>553.4</v>
      </c>
      <c r="V12" s="86">
        <f t="shared" si="5"/>
        <v>20.496296296296297</v>
      </c>
      <c r="W12" s="86">
        <v>816.15</v>
      </c>
      <c r="X12" s="86">
        <f t="shared" si="9"/>
        <v>38.864285714285714</v>
      </c>
      <c r="Y12" s="86">
        <v>0</v>
      </c>
      <c r="Z12" s="86">
        <v>0</v>
      </c>
      <c r="AA12" s="86">
        <v>0</v>
      </c>
      <c r="AB12" s="86">
        <v>0</v>
      </c>
      <c r="AE12" s="52"/>
      <c r="AF12" s="55"/>
      <c r="AG12" s="63"/>
      <c r="AH12" s="52"/>
      <c r="AI12" s="52"/>
      <c r="AJ12" s="55"/>
      <c r="AK12" s="63"/>
    </row>
    <row r="13" spans="1:37" ht="23.25" customHeight="1">
      <c r="A13" s="38" t="s">
        <v>46</v>
      </c>
      <c r="B13" s="38" t="s">
        <v>47</v>
      </c>
      <c r="C13" s="46">
        <v>62</v>
      </c>
      <c r="D13" s="40">
        <v>55</v>
      </c>
      <c r="E13" s="62">
        <v>42</v>
      </c>
      <c r="F13" s="87">
        <f t="shared" si="0"/>
        <v>0.6774193548387096</v>
      </c>
      <c r="G13" s="40">
        <v>19</v>
      </c>
      <c r="H13" s="87">
        <f t="shared" si="1"/>
        <v>0.3064516129032258</v>
      </c>
      <c r="I13" s="40">
        <v>1</v>
      </c>
      <c r="J13" s="87">
        <f t="shared" si="2"/>
        <v>0.016129032258064516</v>
      </c>
      <c r="K13" s="40">
        <v>0</v>
      </c>
      <c r="L13" s="87">
        <f t="shared" si="3"/>
        <v>0</v>
      </c>
      <c r="M13" s="40">
        <v>36</v>
      </c>
      <c r="N13" s="87">
        <f t="shared" si="6"/>
        <v>0.6545454545454545</v>
      </c>
      <c r="O13" s="40">
        <v>18</v>
      </c>
      <c r="P13" s="87">
        <f t="shared" si="4"/>
        <v>0.2903225806451613</v>
      </c>
      <c r="Q13" s="40">
        <v>1</v>
      </c>
      <c r="R13" s="87">
        <f t="shared" si="7"/>
        <v>0.01818181818181818</v>
      </c>
      <c r="S13" s="40">
        <v>0</v>
      </c>
      <c r="T13" s="87">
        <f t="shared" si="8"/>
        <v>0</v>
      </c>
      <c r="U13" s="86">
        <v>951.3</v>
      </c>
      <c r="V13" s="86">
        <f t="shared" si="5"/>
        <v>26.424999999999997</v>
      </c>
      <c r="W13" s="86">
        <v>1226.16</v>
      </c>
      <c r="X13" s="86">
        <f t="shared" si="9"/>
        <v>68.12</v>
      </c>
      <c r="Y13" s="86">
        <v>24.87</v>
      </c>
      <c r="Z13" s="86">
        <f>Y13/Q13</f>
        <v>24.87</v>
      </c>
      <c r="AA13" s="86">
        <v>0</v>
      </c>
      <c r="AB13" s="86">
        <v>0</v>
      </c>
      <c r="AE13" s="62"/>
      <c r="AF13" s="65"/>
      <c r="AG13" s="63"/>
      <c r="AH13" s="52"/>
      <c r="AI13" s="62"/>
      <c r="AJ13" s="65"/>
      <c r="AK13" s="63"/>
    </row>
    <row r="14" spans="1:37" ht="24.75" customHeight="1">
      <c r="A14" s="37" t="s">
        <v>49</v>
      </c>
      <c r="B14" s="38" t="s">
        <v>50</v>
      </c>
      <c r="C14" s="46">
        <v>9</v>
      </c>
      <c r="D14" s="40">
        <v>9</v>
      </c>
      <c r="E14" s="62">
        <v>7</v>
      </c>
      <c r="F14" s="87">
        <f t="shared" si="0"/>
        <v>0.7777777777777778</v>
      </c>
      <c r="G14" s="40">
        <v>2</v>
      </c>
      <c r="H14" s="87">
        <f t="shared" si="1"/>
        <v>0.2222222222222222</v>
      </c>
      <c r="I14" s="40">
        <v>0</v>
      </c>
      <c r="J14" s="87">
        <f t="shared" si="2"/>
        <v>0</v>
      </c>
      <c r="K14" s="40">
        <v>0</v>
      </c>
      <c r="L14" s="87">
        <f t="shared" si="3"/>
        <v>0</v>
      </c>
      <c r="M14" s="40">
        <v>7</v>
      </c>
      <c r="N14" s="87">
        <f t="shared" si="6"/>
        <v>0.7777777777777778</v>
      </c>
      <c r="O14" s="40">
        <v>2</v>
      </c>
      <c r="P14" s="87">
        <f t="shared" si="4"/>
        <v>0.2222222222222222</v>
      </c>
      <c r="Q14" s="40">
        <v>0</v>
      </c>
      <c r="R14" s="87">
        <f t="shared" si="7"/>
        <v>0</v>
      </c>
      <c r="S14" s="40">
        <v>0</v>
      </c>
      <c r="T14" s="87">
        <f t="shared" si="8"/>
        <v>0</v>
      </c>
      <c r="U14" s="86">
        <v>149.9</v>
      </c>
      <c r="V14" s="86">
        <f t="shared" si="5"/>
        <v>21.414285714285715</v>
      </c>
      <c r="W14" s="86">
        <v>122.13</v>
      </c>
      <c r="X14" s="86">
        <f t="shared" si="9"/>
        <v>61.065</v>
      </c>
      <c r="Y14" s="86">
        <v>0</v>
      </c>
      <c r="Z14" s="86">
        <v>0</v>
      </c>
      <c r="AA14" s="86">
        <v>0</v>
      </c>
      <c r="AB14" s="86">
        <v>0</v>
      </c>
      <c r="AE14" s="52"/>
      <c r="AF14" s="55"/>
      <c r="AG14" s="63"/>
      <c r="AH14" s="52"/>
      <c r="AI14" s="52"/>
      <c r="AJ14" s="55"/>
      <c r="AK14" s="63"/>
    </row>
    <row r="15" spans="1:37" ht="21.75" customHeight="1">
      <c r="A15" s="37">
        <v>336</v>
      </c>
      <c r="B15" s="38" t="s">
        <v>52</v>
      </c>
      <c r="C15" s="46">
        <v>3</v>
      </c>
      <c r="D15" s="40">
        <v>3</v>
      </c>
      <c r="E15" s="62">
        <v>2</v>
      </c>
      <c r="F15" s="87">
        <f t="shared" si="0"/>
        <v>0.6666666666666666</v>
      </c>
      <c r="G15" s="40">
        <v>1</v>
      </c>
      <c r="H15" s="87">
        <f t="shared" si="1"/>
        <v>0.3333333333333333</v>
      </c>
      <c r="I15" s="40">
        <v>0</v>
      </c>
      <c r="J15" s="87">
        <f t="shared" si="2"/>
        <v>0</v>
      </c>
      <c r="K15" s="40">
        <v>0</v>
      </c>
      <c r="L15" s="87">
        <f t="shared" si="3"/>
        <v>0</v>
      </c>
      <c r="M15" s="40">
        <v>2</v>
      </c>
      <c r="N15" s="87">
        <f t="shared" si="6"/>
        <v>0.6666666666666666</v>
      </c>
      <c r="O15" s="40">
        <v>1</v>
      </c>
      <c r="P15" s="87">
        <f t="shared" si="4"/>
        <v>0.3333333333333333</v>
      </c>
      <c r="Q15" s="40">
        <v>0</v>
      </c>
      <c r="R15" s="87">
        <f t="shared" si="7"/>
        <v>0</v>
      </c>
      <c r="S15" s="40">
        <v>0</v>
      </c>
      <c r="T15" s="87">
        <f t="shared" si="8"/>
        <v>0</v>
      </c>
      <c r="U15" s="86">
        <v>73</v>
      </c>
      <c r="V15" s="86">
        <f t="shared" si="5"/>
        <v>36.5</v>
      </c>
      <c r="W15" s="86">
        <v>171.39</v>
      </c>
      <c r="X15" s="86">
        <f>W15/O15</f>
        <v>171.39</v>
      </c>
      <c r="Y15" s="86">
        <v>0</v>
      </c>
      <c r="Z15" s="86">
        <v>0</v>
      </c>
      <c r="AA15" s="86">
        <v>0</v>
      </c>
      <c r="AB15" s="86">
        <v>0</v>
      </c>
      <c r="AE15" s="62"/>
      <c r="AF15" s="65"/>
      <c r="AG15" s="63"/>
      <c r="AH15" s="52"/>
      <c r="AI15" s="62"/>
      <c r="AJ15" s="65"/>
      <c r="AK15" s="63"/>
    </row>
    <row r="16" spans="1:37" ht="18.75" customHeight="1">
      <c r="A16" s="37">
        <v>337</v>
      </c>
      <c r="B16" s="38" t="s">
        <v>54</v>
      </c>
      <c r="C16" s="46">
        <v>5</v>
      </c>
      <c r="D16" s="40">
        <v>5</v>
      </c>
      <c r="E16" s="62">
        <v>1</v>
      </c>
      <c r="F16" s="87">
        <f t="shared" si="0"/>
        <v>0.2</v>
      </c>
      <c r="G16" s="40">
        <v>4</v>
      </c>
      <c r="H16" s="87">
        <f t="shared" si="1"/>
        <v>0.8</v>
      </c>
      <c r="I16" s="40">
        <v>0</v>
      </c>
      <c r="J16" s="87">
        <f t="shared" si="2"/>
        <v>0</v>
      </c>
      <c r="K16" s="40">
        <v>0</v>
      </c>
      <c r="L16" s="87">
        <f t="shared" si="3"/>
        <v>0</v>
      </c>
      <c r="M16" s="40">
        <v>1</v>
      </c>
      <c r="N16" s="87">
        <f t="shared" si="6"/>
        <v>0.2</v>
      </c>
      <c r="O16" s="40">
        <v>3</v>
      </c>
      <c r="P16" s="87">
        <f t="shared" si="4"/>
        <v>0.6</v>
      </c>
      <c r="Q16" s="40">
        <v>1</v>
      </c>
      <c r="R16" s="87">
        <f t="shared" si="7"/>
        <v>0.2</v>
      </c>
      <c r="S16" s="40">
        <v>0</v>
      </c>
      <c r="T16" s="87">
        <f t="shared" si="8"/>
        <v>0</v>
      </c>
      <c r="U16" s="86">
        <v>15</v>
      </c>
      <c r="V16" s="86">
        <f t="shared" si="5"/>
        <v>15</v>
      </c>
      <c r="W16" s="86">
        <v>295.34</v>
      </c>
      <c r="X16" s="86">
        <f aca="true" t="shared" si="10" ref="X16:X30">W16/O16</f>
        <v>98.44666666666666</v>
      </c>
      <c r="Y16" s="86">
        <v>25</v>
      </c>
      <c r="Z16" s="86">
        <v>25</v>
      </c>
      <c r="AA16" s="86">
        <v>0</v>
      </c>
      <c r="AB16" s="86">
        <v>0</v>
      </c>
      <c r="AE16" s="62"/>
      <c r="AF16" s="65"/>
      <c r="AG16" s="63"/>
      <c r="AH16" s="52"/>
      <c r="AI16" s="62"/>
      <c r="AJ16" s="65"/>
      <c r="AK16" s="63"/>
    </row>
    <row r="17" spans="1:37" ht="16.5" customHeight="1">
      <c r="A17" s="37">
        <v>338</v>
      </c>
      <c r="B17" s="38" t="s">
        <v>56</v>
      </c>
      <c r="C17" s="46">
        <v>54</v>
      </c>
      <c r="D17" s="40">
        <v>50</v>
      </c>
      <c r="E17" s="62">
        <v>43</v>
      </c>
      <c r="F17" s="87">
        <f t="shared" si="0"/>
        <v>0.7962962962962963</v>
      </c>
      <c r="G17" s="40">
        <v>11</v>
      </c>
      <c r="H17" s="87">
        <f t="shared" si="1"/>
        <v>0.2037037037037037</v>
      </c>
      <c r="I17" s="40">
        <v>0</v>
      </c>
      <c r="J17" s="87">
        <f t="shared" si="2"/>
        <v>0</v>
      </c>
      <c r="K17" s="40">
        <v>0</v>
      </c>
      <c r="L17" s="87">
        <f t="shared" si="3"/>
        <v>0</v>
      </c>
      <c r="M17" s="40">
        <v>41</v>
      </c>
      <c r="N17" s="87">
        <f t="shared" si="6"/>
        <v>0.82</v>
      </c>
      <c r="O17" s="40">
        <v>9</v>
      </c>
      <c r="P17" s="87">
        <f t="shared" si="4"/>
        <v>0.16666666666666666</v>
      </c>
      <c r="Q17" s="40">
        <v>0</v>
      </c>
      <c r="R17" s="87">
        <f t="shared" si="7"/>
        <v>0</v>
      </c>
      <c r="S17" s="40">
        <v>0</v>
      </c>
      <c r="T17" s="87">
        <f t="shared" si="8"/>
        <v>0</v>
      </c>
      <c r="U17" s="86">
        <v>1092.4</v>
      </c>
      <c r="V17" s="86">
        <f t="shared" si="5"/>
        <v>26.64390243902439</v>
      </c>
      <c r="W17" s="86">
        <v>840.15</v>
      </c>
      <c r="X17" s="86">
        <f t="shared" si="10"/>
        <v>93.35</v>
      </c>
      <c r="Y17" s="86">
        <v>0</v>
      </c>
      <c r="Z17" s="86">
        <v>0</v>
      </c>
      <c r="AA17" s="86">
        <v>0</v>
      </c>
      <c r="AB17" s="86">
        <v>0</v>
      </c>
      <c r="AE17" s="62"/>
      <c r="AF17" s="65"/>
      <c r="AG17" s="63"/>
      <c r="AH17" s="52"/>
      <c r="AI17" s="62"/>
      <c r="AJ17" s="65"/>
      <c r="AK17" s="63"/>
    </row>
    <row r="18" spans="1:37" ht="25.5">
      <c r="A18" s="37">
        <v>339</v>
      </c>
      <c r="B18" s="38" t="s">
        <v>58</v>
      </c>
      <c r="C18" s="46">
        <v>12</v>
      </c>
      <c r="D18" s="40">
        <v>10</v>
      </c>
      <c r="E18" s="62">
        <v>10</v>
      </c>
      <c r="F18" s="87">
        <f t="shared" si="0"/>
        <v>0.8333333333333334</v>
      </c>
      <c r="G18" s="40">
        <v>2</v>
      </c>
      <c r="H18" s="87">
        <f t="shared" si="1"/>
        <v>0.16666666666666666</v>
      </c>
      <c r="I18" s="40">
        <v>0</v>
      </c>
      <c r="J18" s="87">
        <f t="shared" si="2"/>
        <v>0</v>
      </c>
      <c r="K18" s="40">
        <v>0</v>
      </c>
      <c r="L18" s="87">
        <f t="shared" si="3"/>
        <v>0</v>
      </c>
      <c r="M18" s="40">
        <v>8</v>
      </c>
      <c r="N18" s="87">
        <f t="shared" si="6"/>
        <v>0.8</v>
      </c>
      <c r="O18" s="40">
        <v>2</v>
      </c>
      <c r="P18" s="87">
        <f t="shared" si="4"/>
        <v>0.16666666666666666</v>
      </c>
      <c r="Q18" s="40">
        <v>0</v>
      </c>
      <c r="R18" s="87">
        <f t="shared" si="7"/>
        <v>0</v>
      </c>
      <c r="S18" s="40">
        <v>0</v>
      </c>
      <c r="T18" s="87">
        <f t="shared" si="8"/>
        <v>0</v>
      </c>
      <c r="U18" s="86">
        <v>176</v>
      </c>
      <c r="V18" s="86">
        <f t="shared" si="5"/>
        <v>22</v>
      </c>
      <c r="W18" s="86">
        <v>198.19</v>
      </c>
      <c r="X18" s="86">
        <f t="shared" si="10"/>
        <v>99.095</v>
      </c>
      <c r="Y18" s="86">
        <v>0</v>
      </c>
      <c r="Z18" s="86">
        <v>0</v>
      </c>
      <c r="AA18" s="86">
        <v>0</v>
      </c>
      <c r="AB18" s="86">
        <v>0</v>
      </c>
      <c r="AE18" s="62"/>
      <c r="AF18" s="65"/>
      <c r="AG18" s="63"/>
      <c r="AH18" s="52"/>
      <c r="AI18" s="62"/>
      <c r="AJ18" s="65"/>
      <c r="AK18" s="63"/>
    </row>
    <row r="19" spans="1:37" ht="22.5" customHeight="1">
      <c r="A19" s="37">
        <v>340</v>
      </c>
      <c r="B19" s="38" t="s">
        <v>61</v>
      </c>
      <c r="C19" s="46">
        <v>182</v>
      </c>
      <c r="D19" s="40">
        <v>173</v>
      </c>
      <c r="E19" s="62">
        <v>129</v>
      </c>
      <c r="F19" s="87">
        <f t="shared" si="0"/>
        <v>0.7087912087912088</v>
      </c>
      <c r="G19" s="40">
        <v>35</v>
      </c>
      <c r="H19" s="87">
        <f t="shared" si="1"/>
        <v>0.19230769230769232</v>
      </c>
      <c r="I19" s="40">
        <v>5</v>
      </c>
      <c r="J19" s="87">
        <f t="shared" si="2"/>
        <v>0.027472527472527472</v>
      </c>
      <c r="K19" s="40">
        <v>12</v>
      </c>
      <c r="L19" s="87">
        <f t="shared" si="3"/>
        <v>0.06593406593406594</v>
      </c>
      <c r="M19" s="40">
        <v>121</v>
      </c>
      <c r="N19" s="87">
        <f t="shared" si="6"/>
        <v>0.6994219653179191</v>
      </c>
      <c r="O19" s="40">
        <v>34</v>
      </c>
      <c r="P19" s="87">
        <f t="shared" si="4"/>
        <v>0.18681318681318682</v>
      </c>
      <c r="Q19" s="40">
        <v>5</v>
      </c>
      <c r="R19" s="87">
        <f t="shared" si="7"/>
        <v>0.028901734104046242</v>
      </c>
      <c r="S19" s="40">
        <v>12</v>
      </c>
      <c r="T19" s="87">
        <f t="shared" si="8"/>
        <v>0.06936416184971098</v>
      </c>
      <c r="U19" s="86">
        <v>3371.5</v>
      </c>
      <c r="V19" s="86">
        <f t="shared" si="5"/>
        <v>27.863636363636363</v>
      </c>
      <c r="W19" s="86">
        <v>2958.17</v>
      </c>
      <c r="X19" s="86">
        <f t="shared" si="10"/>
        <v>87.005</v>
      </c>
      <c r="Y19" s="86">
        <v>322.4</v>
      </c>
      <c r="Z19" s="86">
        <f>Y19/Q19</f>
        <v>64.47999999999999</v>
      </c>
      <c r="AA19" s="86">
        <v>955.52</v>
      </c>
      <c r="AB19" s="86">
        <f aca="true" t="shared" si="11" ref="AB19:AB28">AA19/S19</f>
        <v>79.62666666666667</v>
      </c>
      <c r="AE19" s="62"/>
      <c r="AF19" s="65"/>
      <c r="AG19" s="63"/>
      <c r="AH19" s="52"/>
      <c r="AI19" s="62"/>
      <c r="AJ19" s="65"/>
      <c r="AK19" s="63"/>
    </row>
    <row r="20" spans="1:37" ht="52.5" customHeight="1">
      <c r="A20" s="37">
        <v>341</v>
      </c>
      <c r="B20" s="38" t="s">
        <v>63</v>
      </c>
      <c r="C20" s="46">
        <v>65</v>
      </c>
      <c r="D20" s="40">
        <v>60</v>
      </c>
      <c r="E20" s="62">
        <v>40</v>
      </c>
      <c r="F20" s="87">
        <f t="shared" si="0"/>
        <v>0.6153846153846154</v>
      </c>
      <c r="G20" s="40">
        <v>20</v>
      </c>
      <c r="H20" s="87">
        <f t="shared" si="1"/>
        <v>0.3076923076923077</v>
      </c>
      <c r="I20" s="40">
        <v>2</v>
      </c>
      <c r="J20" s="87">
        <f t="shared" si="2"/>
        <v>0.03076923076923077</v>
      </c>
      <c r="K20" s="40">
        <v>3</v>
      </c>
      <c r="L20" s="87">
        <f t="shared" si="3"/>
        <v>0.046153846153846156</v>
      </c>
      <c r="M20" s="40">
        <v>37</v>
      </c>
      <c r="N20" s="87">
        <f t="shared" si="6"/>
        <v>0.6166666666666667</v>
      </c>
      <c r="O20" s="40">
        <v>18</v>
      </c>
      <c r="P20" s="87">
        <f t="shared" si="4"/>
        <v>0.27692307692307694</v>
      </c>
      <c r="Q20" s="40">
        <v>2</v>
      </c>
      <c r="R20" s="87">
        <f t="shared" si="7"/>
        <v>0.03333333333333333</v>
      </c>
      <c r="S20" s="40">
        <v>3</v>
      </c>
      <c r="T20" s="87">
        <f t="shared" si="8"/>
        <v>0.05</v>
      </c>
      <c r="U20" s="86">
        <v>1425</v>
      </c>
      <c r="V20" s="86">
        <f t="shared" si="5"/>
        <v>38.513513513513516</v>
      </c>
      <c r="W20" s="86">
        <v>1675.22</v>
      </c>
      <c r="X20" s="86">
        <f t="shared" si="10"/>
        <v>93.06777777777778</v>
      </c>
      <c r="Y20" s="86">
        <v>46</v>
      </c>
      <c r="Z20" s="86">
        <f>Y20/Q20</f>
        <v>23</v>
      </c>
      <c r="AA20" s="86">
        <v>206.9</v>
      </c>
      <c r="AB20" s="86">
        <f t="shared" si="11"/>
        <v>68.96666666666667</v>
      </c>
      <c r="AE20" s="62"/>
      <c r="AF20" s="65"/>
      <c r="AG20" s="63"/>
      <c r="AH20" s="52"/>
      <c r="AI20" s="62"/>
      <c r="AJ20" s="65"/>
      <c r="AK20" s="63"/>
    </row>
    <row r="21" spans="1:37" ht="23.25" customHeight="1">
      <c r="A21" s="38">
        <v>342</v>
      </c>
      <c r="B21" s="38" t="s">
        <v>64</v>
      </c>
      <c r="C21" s="46">
        <v>236</v>
      </c>
      <c r="D21" s="40">
        <v>217</v>
      </c>
      <c r="E21" s="62">
        <v>167</v>
      </c>
      <c r="F21" s="87">
        <f t="shared" si="0"/>
        <v>0.7076271186440678</v>
      </c>
      <c r="G21" s="40">
        <v>46</v>
      </c>
      <c r="H21" s="87">
        <f t="shared" si="1"/>
        <v>0.19491525423728814</v>
      </c>
      <c r="I21" s="40">
        <v>15</v>
      </c>
      <c r="J21" s="87">
        <f t="shared" si="2"/>
        <v>0.0635593220338983</v>
      </c>
      <c r="K21" s="40">
        <v>6</v>
      </c>
      <c r="L21" s="87">
        <f t="shared" si="3"/>
        <v>0.025423728813559324</v>
      </c>
      <c r="M21" s="40">
        <v>152</v>
      </c>
      <c r="N21" s="87">
        <f t="shared" si="6"/>
        <v>0.7004608294930875</v>
      </c>
      <c r="O21" s="40">
        <v>43</v>
      </c>
      <c r="P21" s="87">
        <f t="shared" si="4"/>
        <v>0.18220338983050846</v>
      </c>
      <c r="Q21" s="40">
        <v>15</v>
      </c>
      <c r="R21" s="87">
        <f t="shared" si="7"/>
        <v>0.06912442396313365</v>
      </c>
      <c r="S21" s="40">
        <v>6</v>
      </c>
      <c r="T21" s="87">
        <f t="shared" si="8"/>
        <v>0.027649769585253458</v>
      </c>
      <c r="U21" s="86">
        <v>5654.5</v>
      </c>
      <c r="V21" s="86">
        <f t="shared" si="5"/>
        <v>37.20065789473684</v>
      </c>
      <c r="W21" s="86">
        <v>3964.16</v>
      </c>
      <c r="X21" s="86">
        <f t="shared" si="10"/>
        <v>92.18976744186047</v>
      </c>
      <c r="Y21" s="86">
        <v>650.75</v>
      </c>
      <c r="Z21" s="86">
        <f>Y21/Q21</f>
        <v>43.38333333333333</v>
      </c>
      <c r="AA21" s="86">
        <v>585.13</v>
      </c>
      <c r="AB21" s="86">
        <f>AA21/S21</f>
        <v>97.52166666666666</v>
      </c>
      <c r="AE21" s="62"/>
      <c r="AF21" s="65"/>
      <c r="AG21" s="63"/>
      <c r="AH21" s="52"/>
      <c r="AI21" s="62"/>
      <c r="AJ21" s="65"/>
      <c r="AK21" s="63"/>
    </row>
    <row r="22" spans="1:37" ht="31.5" customHeight="1">
      <c r="A22" s="37">
        <v>343</v>
      </c>
      <c r="B22" s="38" t="s">
        <v>65</v>
      </c>
      <c r="C22" s="46">
        <v>115</v>
      </c>
      <c r="D22" s="40">
        <v>111</v>
      </c>
      <c r="E22" s="46">
        <v>88</v>
      </c>
      <c r="F22" s="87">
        <f t="shared" si="0"/>
        <v>0.7652173913043478</v>
      </c>
      <c r="G22" s="40">
        <v>26</v>
      </c>
      <c r="H22" s="87">
        <f t="shared" si="1"/>
        <v>0.22608695652173913</v>
      </c>
      <c r="I22" s="40">
        <v>0</v>
      </c>
      <c r="J22" s="87">
        <f t="shared" si="2"/>
        <v>0</v>
      </c>
      <c r="K22" s="40">
        <v>1</v>
      </c>
      <c r="L22" s="87">
        <f t="shared" si="3"/>
        <v>0.008695652173913044</v>
      </c>
      <c r="M22" s="40">
        <v>85</v>
      </c>
      <c r="N22" s="87">
        <f t="shared" si="6"/>
        <v>0.7657657657657657</v>
      </c>
      <c r="O22" s="40">
        <v>25</v>
      </c>
      <c r="P22" s="87">
        <f>O22/D22</f>
        <v>0.22522522522522523</v>
      </c>
      <c r="Q22" s="40">
        <v>0</v>
      </c>
      <c r="R22" s="87">
        <f t="shared" si="7"/>
        <v>0</v>
      </c>
      <c r="S22" s="40">
        <v>1</v>
      </c>
      <c r="T22" s="87">
        <f t="shared" si="8"/>
        <v>0.009009009009009009</v>
      </c>
      <c r="U22" s="86">
        <v>3064.8</v>
      </c>
      <c r="V22" s="86">
        <f t="shared" si="5"/>
        <v>36.0564705882353</v>
      </c>
      <c r="W22" s="86">
        <f>'[1]eng'!$D$30</f>
        <v>2386.809999999999</v>
      </c>
      <c r="X22" s="86">
        <f t="shared" si="10"/>
        <v>95.47239999999996</v>
      </c>
      <c r="Y22" s="86">
        <v>0</v>
      </c>
      <c r="Z22" s="86">
        <v>0</v>
      </c>
      <c r="AA22" s="86">
        <v>91.5</v>
      </c>
      <c r="AB22" s="86">
        <f>AA22/S22</f>
        <v>91.5</v>
      </c>
      <c r="AE22" s="52"/>
      <c r="AF22" s="65"/>
      <c r="AG22" s="63"/>
      <c r="AH22" s="52"/>
      <c r="AI22" s="52"/>
      <c r="AJ22" s="65"/>
      <c r="AK22" s="63"/>
    </row>
    <row r="23" spans="1:37" ht="25.5">
      <c r="A23" s="37">
        <v>344</v>
      </c>
      <c r="B23" s="38" t="s">
        <v>66</v>
      </c>
      <c r="C23" s="46">
        <v>165</v>
      </c>
      <c r="D23" s="40">
        <v>154</v>
      </c>
      <c r="E23" s="62">
        <v>135</v>
      </c>
      <c r="F23" s="87">
        <f t="shared" si="0"/>
        <v>0.8181818181818182</v>
      </c>
      <c r="G23" s="40">
        <v>17</v>
      </c>
      <c r="H23" s="87">
        <f t="shared" si="1"/>
        <v>0.10303030303030303</v>
      </c>
      <c r="I23" s="40">
        <v>6</v>
      </c>
      <c r="J23" s="87">
        <f t="shared" si="2"/>
        <v>0.03636363636363636</v>
      </c>
      <c r="K23" s="40">
        <v>7</v>
      </c>
      <c r="L23" s="87">
        <f t="shared" si="3"/>
        <v>0.04242424242424243</v>
      </c>
      <c r="M23" s="40">
        <v>126</v>
      </c>
      <c r="N23" s="87">
        <f t="shared" si="6"/>
        <v>0.8181818181818182</v>
      </c>
      <c r="O23" s="40">
        <v>16</v>
      </c>
      <c r="P23" s="87">
        <f aca="true" t="shared" si="12" ref="P23:P35">O23/D23</f>
        <v>0.1038961038961039</v>
      </c>
      <c r="Q23" s="40">
        <v>6</v>
      </c>
      <c r="R23" s="87">
        <f t="shared" si="7"/>
        <v>0.03896103896103896</v>
      </c>
      <c r="S23" s="40">
        <v>6</v>
      </c>
      <c r="T23" s="87">
        <f t="shared" si="8"/>
        <v>0.03896103896103896</v>
      </c>
      <c r="U23" s="86">
        <f>'[2]ita'!$D$149</f>
        <v>4557.65</v>
      </c>
      <c r="V23" s="86">
        <f t="shared" si="5"/>
        <v>36.17182539682539</v>
      </c>
      <c r="W23" s="86">
        <v>1426.98</v>
      </c>
      <c r="X23" s="86">
        <f t="shared" si="10"/>
        <v>89.18625</v>
      </c>
      <c r="Y23" s="86">
        <v>511.9</v>
      </c>
      <c r="Z23" s="86">
        <f>Y23/Q23</f>
        <v>85.31666666666666</v>
      </c>
      <c r="AA23" s="86">
        <v>620.39</v>
      </c>
      <c r="AB23" s="86">
        <f>AA23/S23</f>
        <v>103.39833333333333</v>
      </c>
      <c r="AE23" s="62"/>
      <c r="AF23" s="65"/>
      <c r="AG23" s="63"/>
      <c r="AH23" s="52"/>
      <c r="AI23" s="62"/>
      <c r="AJ23" s="65"/>
      <c r="AK23" s="63"/>
    </row>
    <row r="24" spans="1:37" ht="24" customHeight="1">
      <c r="A24" s="37">
        <v>345</v>
      </c>
      <c r="B24" s="38" t="s">
        <v>67</v>
      </c>
      <c r="C24" s="46">
        <v>155</v>
      </c>
      <c r="D24" s="40">
        <v>147</v>
      </c>
      <c r="E24" s="46">
        <v>134</v>
      </c>
      <c r="F24" s="87">
        <f t="shared" si="0"/>
        <v>0.864516129032258</v>
      </c>
      <c r="G24" s="40">
        <v>10</v>
      </c>
      <c r="H24" s="87">
        <f t="shared" si="1"/>
        <v>0.06451612903225806</v>
      </c>
      <c r="I24" s="40">
        <v>3</v>
      </c>
      <c r="J24" s="87">
        <f t="shared" si="2"/>
        <v>0.01935483870967742</v>
      </c>
      <c r="K24" s="40">
        <v>5</v>
      </c>
      <c r="L24" s="87">
        <f t="shared" si="3"/>
        <v>0.03225806451612903</v>
      </c>
      <c r="M24" s="40">
        <v>127</v>
      </c>
      <c r="N24" s="87">
        <f t="shared" si="6"/>
        <v>0.8639455782312925</v>
      </c>
      <c r="O24" s="40">
        <v>10</v>
      </c>
      <c r="P24" s="87">
        <f t="shared" si="12"/>
        <v>0.06802721088435375</v>
      </c>
      <c r="Q24" s="40">
        <v>3</v>
      </c>
      <c r="R24" s="87">
        <f t="shared" si="7"/>
        <v>0.02040816326530612</v>
      </c>
      <c r="S24" s="40">
        <v>5</v>
      </c>
      <c r="T24" s="87">
        <f t="shared" si="8"/>
        <v>0.034013605442176874</v>
      </c>
      <c r="U24" s="86">
        <f>'[3]ita'!$D$144</f>
        <v>5851</v>
      </c>
      <c r="V24" s="86">
        <f t="shared" si="5"/>
        <v>46.07086614173228</v>
      </c>
      <c r="W24" s="86">
        <v>1498.68</v>
      </c>
      <c r="X24" s="86">
        <f t="shared" si="10"/>
        <v>149.868</v>
      </c>
      <c r="Y24" s="86">
        <v>236.2</v>
      </c>
      <c r="Z24" s="86">
        <f>Y24/Q24</f>
        <v>78.73333333333333</v>
      </c>
      <c r="AA24" s="86">
        <f>'[3]ger'!$D$7</f>
        <v>659.7299999999999</v>
      </c>
      <c r="AB24" s="86">
        <f t="shared" si="11"/>
        <v>131.94599999999997</v>
      </c>
      <c r="AE24" s="62"/>
      <c r="AF24" s="65"/>
      <c r="AG24" s="63"/>
      <c r="AH24" s="52"/>
      <c r="AI24" s="62"/>
      <c r="AJ24" s="65"/>
      <c r="AK24" s="63"/>
    </row>
    <row r="25" spans="1:37" ht="16.5" customHeight="1">
      <c r="A25" s="37">
        <v>346</v>
      </c>
      <c r="B25" s="38" t="s">
        <v>69</v>
      </c>
      <c r="C25" s="46">
        <v>368</v>
      </c>
      <c r="D25" s="40">
        <v>364</v>
      </c>
      <c r="E25" s="40">
        <v>313</v>
      </c>
      <c r="F25" s="87">
        <f t="shared" si="0"/>
        <v>0.8505434782608695</v>
      </c>
      <c r="G25" s="40">
        <v>31</v>
      </c>
      <c r="H25" s="87">
        <f t="shared" si="1"/>
        <v>0.08423913043478261</v>
      </c>
      <c r="I25" s="40">
        <v>5</v>
      </c>
      <c r="J25" s="87">
        <f t="shared" si="2"/>
        <v>0.01358695652173913</v>
      </c>
      <c r="K25" s="40">
        <v>18</v>
      </c>
      <c r="L25" s="87">
        <f t="shared" si="3"/>
        <v>0.04891304347826087</v>
      </c>
      <c r="M25" s="40">
        <v>310</v>
      </c>
      <c r="N25" s="87">
        <f t="shared" si="6"/>
        <v>0.8516483516483516</v>
      </c>
      <c r="O25" s="40">
        <v>31</v>
      </c>
      <c r="P25" s="87">
        <f t="shared" si="12"/>
        <v>0.08516483516483517</v>
      </c>
      <c r="Q25" s="40">
        <v>5</v>
      </c>
      <c r="R25" s="87">
        <f t="shared" si="7"/>
        <v>0.013736263736263736</v>
      </c>
      <c r="S25" s="40">
        <v>18</v>
      </c>
      <c r="T25" s="87">
        <f t="shared" si="8"/>
        <v>0.04945054945054945</v>
      </c>
      <c r="U25" s="86">
        <f>'[4]ita'!$D$329</f>
        <v>12332.02</v>
      </c>
      <c r="V25" s="86">
        <f t="shared" si="5"/>
        <v>39.78070967741936</v>
      </c>
      <c r="W25" s="86">
        <f>'[4]eng'!$D$33</f>
        <v>3287.3500000000004</v>
      </c>
      <c r="X25" s="86">
        <f t="shared" si="10"/>
        <v>106.04354838709679</v>
      </c>
      <c r="Y25" s="86">
        <f>'[4]fre'!$D$9</f>
        <v>262.5</v>
      </c>
      <c r="Z25" s="86">
        <f>Y25/Q25</f>
        <v>52.5</v>
      </c>
      <c r="AA25" s="86">
        <f>'[4]ger'!$D$20</f>
        <v>1529.87</v>
      </c>
      <c r="AB25" s="86">
        <f t="shared" si="11"/>
        <v>84.99277777777777</v>
      </c>
      <c r="AE25" s="62"/>
      <c r="AF25" s="65"/>
      <c r="AG25" s="63"/>
      <c r="AH25" s="52"/>
      <c r="AI25" s="62"/>
      <c r="AJ25" s="65"/>
      <c r="AK25" s="63"/>
    </row>
    <row r="26" spans="1:37" ht="24.75" customHeight="1">
      <c r="A26" s="37">
        <v>347</v>
      </c>
      <c r="B26" s="38" t="s">
        <v>71</v>
      </c>
      <c r="C26" s="46">
        <v>106</v>
      </c>
      <c r="D26" s="40">
        <v>93</v>
      </c>
      <c r="E26" s="46">
        <v>70</v>
      </c>
      <c r="F26" s="87">
        <f t="shared" si="0"/>
        <v>0.660377358490566</v>
      </c>
      <c r="G26" s="40">
        <v>22</v>
      </c>
      <c r="H26" s="87">
        <f t="shared" si="1"/>
        <v>0.20754716981132076</v>
      </c>
      <c r="I26" s="40">
        <v>2</v>
      </c>
      <c r="J26" s="87">
        <f t="shared" si="2"/>
        <v>0.018867924528301886</v>
      </c>
      <c r="K26" s="40">
        <v>9</v>
      </c>
      <c r="L26" s="87">
        <f t="shared" si="3"/>
        <v>0.08490566037735849</v>
      </c>
      <c r="M26" s="40">
        <v>62</v>
      </c>
      <c r="N26" s="87">
        <f t="shared" si="6"/>
        <v>0.6666666666666666</v>
      </c>
      <c r="O26" s="40">
        <v>21</v>
      </c>
      <c r="P26" s="87">
        <f t="shared" si="12"/>
        <v>0.22580645161290322</v>
      </c>
      <c r="Q26" s="40">
        <v>2</v>
      </c>
      <c r="R26" s="87">
        <f t="shared" si="7"/>
        <v>0.021505376344086023</v>
      </c>
      <c r="S26" s="40">
        <v>8</v>
      </c>
      <c r="T26" s="87">
        <f t="shared" si="8"/>
        <v>0.08602150537634409</v>
      </c>
      <c r="U26" s="86">
        <f>'[11]ITA'!$D$81</f>
        <v>2725.8</v>
      </c>
      <c r="V26" s="86">
        <f t="shared" si="5"/>
        <v>43.96451612903226</v>
      </c>
      <c r="W26" s="86">
        <f>'[11]ENG'!$D$26</f>
        <v>2163.53</v>
      </c>
      <c r="X26" s="86">
        <f t="shared" si="10"/>
        <v>103.02523809523811</v>
      </c>
      <c r="Y26" s="86">
        <v>72</v>
      </c>
      <c r="Z26" s="86">
        <f>Y26/Q26</f>
        <v>36</v>
      </c>
      <c r="AA26" s="86">
        <f>'[11]GER'!$D$13</f>
        <v>710.16</v>
      </c>
      <c r="AB26" s="86">
        <f t="shared" si="11"/>
        <v>88.77</v>
      </c>
      <c r="AE26" s="62"/>
      <c r="AF26" s="65"/>
      <c r="AG26" s="63"/>
      <c r="AH26" s="52"/>
      <c r="AI26" s="62"/>
      <c r="AJ26" s="65"/>
      <c r="AK26" s="63"/>
    </row>
    <row r="27" spans="1:37" ht="30" customHeight="1">
      <c r="A27" s="38" t="s">
        <v>73</v>
      </c>
      <c r="B27" s="38" t="s">
        <v>74</v>
      </c>
      <c r="C27" s="46">
        <v>35</v>
      </c>
      <c r="D27" s="40">
        <v>34</v>
      </c>
      <c r="E27" s="46">
        <v>21</v>
      </c>
      <c r="F27" s="87">
        <f t="shared" si="0"/>
        <v>0.6</v>
      </c>
      <c r="G27" s="40">
        <v>14</v>
      </c>
      <c r="H27" s="87">
        <f t="shared" si="1"/>
        <v>0.4</v>
      </c>
      <c r="I27" s="40">
        <v>0</v>
      </c>
      <c r="J27" s="87">
        <f t="shared" si="2"/>
        <v>0</v>
      </c>
      <c r="K27" s="40">
        <v>0</v>
      </c>
      <c r="L27" s="87">
        <f t="shared" si="3"/>
        <v>0</v>
      </c>
      <c r="M27" s="40">
        <v>20</v>
      </c>
      <c r="N27" s="87">
        <f t="shared" si="6"/>
        <v>0.5882352941176471</v>
      </c>
      <c r="O27" s="40">
        <v>13</v>
      </c>
      <c r="P27" s="87">
        <f t="shared" si="12"/>
        <v>0.38235294117647056</v>
      </c>
      <c r="Q27" s="40">
        <v>0</v>
      </c>
      <c r="R27" s="87">
        <f t="shared" si="7"/>
        <v>0</v>
      </c>
      <c r="S27" s="40">
        <v>0</v>
      </c>
      <c r="T27" s="87">
        <f t="shared" si="8"/>
        <v>0</v>
      </c>
      <c r="U27" s="86">
        <f>'[5]ita'!$D$25</f>
        <v>600</v>
      </c>
      <c r="V27" s="86">
        <f t="shared" si="5"/>
        <v>30</v>
      </c>
      <c r="W27" s="86">
        <f>'[5]eng'!$D$16</f>
        <v>1017.8199999999999</v>
      </c>
      <c r="X27" s="86">
        <f t="shared" si="10"/>
        <v>78.29384615384615</v>
      </c>
      <c r="Y27" s="86">
        <v>0</v>
      </c>
      <c r="Z27" s="86">
        <v>0</v>
      </c>
      <c r="AA27" s="86">
        <v>0</v>
      </c>
      <c r="AB27" s="86">
        <v>0</v>
      </c>
      <c r="AE27" s="62"/>
      <c r="AF27" s="65"/>
      <c r="AG27" s="63"/>
      <c r="AH27" s="52"/>
      <c r="AI27" s="62"/>
      <c r="AJ27" s="65"/>
      <c r="AK27" s="63"/>
    </row>
    <row r="28" spans="1:37" ht="25.5">
      <c r="A28" s="37" t="s">
        <v>75</v>
      </c>
      <c r="B28" s="38" t="s">
        <v>76</v>
      </c>
      <c r="C28" s="46">
        <v>15</v>
      </c>
      <c r="D28" s="40">
        <v>15</v>
      </c>
      <c r="E28" s="62">
        <v>8</v>
      </c>
      <c r="F28" s="87">
        <f t="shared" si="0"/>
        <v>0.5333333333333333</v>
      </c>
      <c r="G28" s="40">
        <v>5</v>
      </c>
      <c r="H28" s="87">
        <f t="shared" si="1"/>
        <v>0.3333333333333333</v>
      </c>
      <c r="I28" s="40">
        <v>1</v>
      </c>
      <c r="J28" s="87">
        <f t="shared" si="2"/>
        <v>0.06666666666666667</v>
      </c>
      <c r="K28" s="40">
        <v>1</v>
      </c>
      <c r="L28" s="87">
        <f t="shared" si="3"/>
        <v>0.06666666666666667</v>
      </c>
      <c r="M28" s="40">
        <v>8</v>
      </c>
      <c r="N28" s="87">
        <f t="shared" si="6"/>
        <v>0.5333333333333333</v>
      </c>
      <c r="O28" s="40">
        <v>5</v>
      </c>
      <c r="P28" s="87">
        <f t="shared" si="12"/>
        <v>0.3333333333333333</v>
      </c>
      <c r="Q28" s="40">
        <v>1</v>
      </c>
      <c r="R28" s="87">
        <f t="shared" si="7"/>
        <v>0.06666666666666667</v>
      </c>
      <c r="S28" s="40">
        <v>1</v>
      </c>
      <c r="T28" s="87">
        <f t="shared" si="8"/>
        <v>0.06666666666666667</v>
      </c>
      <c r="U28" s="86">
        <f>'[6]ITA'!$D$10</f>
        <v>204</v>
      </c>
      <c r="V28" s="86">
        <f t="shared" si="5"/>
        <v>25.5</v>
      </c>
      <c r="W28" s="86">
        <f>'[6]ENG'!$D$7</f>
        <v>456.24</v>
      </c>
      <c r="X28" s="86">
        <f t="shared" si="10"/>
        <v>91.248</v>
      </c>
      <c r="Y28" s="86">
        <v>25</v>
      </c>
      <c r="Z28" s="86">
        <f>Y28/Q28</f>
        <v>25</v>
      </c>
      <c r="AA28" s="86">
        <v>109.9</v>
      </c>
      <c r="AB28" s="86">
        <f t="shared" si="11"/>
        <v>109.9</v>
      </c>
      <c r="AE28" s="62"/>
      <c r="AF28" s="65"/>
      <c r="AG28" s="63"/>
      <c r="AH28" s="52"/>
      <c r="AI28" s="62"/>
      <c r="AJ28" s="65"/>
      <c r="AK28" s="63"/>
    </row>
    <row r="29" spans="1:37" ht="25.5" customHeight="1">
      <c r="A29" s="37" t="s">
        <v>78</v>
      </c>
      <c r="B29" s="38" t="s">
        <v>79</v>
      </c>
      <c r="C29" s="46">
        <v>23</v>
      </c>
      <c r="D29" s="40">
        <v>23</v>
      </c>
      <c r="E29" s="62">
        <v>11</v>
      </c>
      <c r="F29" s="87">
        <f t="shared" si="0"/>
        <v>0.4782608695652174</v>
      </c>
      <c r="G29" s="40">
        <v>11</v>
      </c>
      <c r="H29" s="87">
        <f t="shared" si="1"/>
        <v>0.4782608695652174</v>
      </c>
      <c r="I29" s="40">
        <v>1</v>
      </c>
      <c r="J29" s="87">
        <f t="shared" si="2"/>
        <v>0.043478260869565216</v>
      </c>
      <c r="K29" s="40">
        <v>0</v>
      </c>
      <c r="L29" s="87">
        <f t="shared" si="3"/>
        <v>0</v>
      </c>
      <c r="M29" s="40">
        <v>11</v>
      </c>
      <c r="N29" s="87">
        <f t="shared" si="6"/>
        <v>0.4782608695652174</v>
      </c>
      <c r="O29" s="40">
        <v>10</v>
      </c>
      <c r="P29" s="87">
        <f t="shared" si="12"/>
        <v>0.43478260869565216</v>
      </c>
      <c r="Q29" s="40">
        <v>1</v>
      </c>
      <c r="R29" s="87">
        <f t="shared" si="7"/>
        <v>0.043478260869565216</v>
      </c>
      <c r="S29" s="40">
        <v>0</v>
      </c>
      <c r="T29" s="87">
        <f t="shared" si="8"/>
        <v>0</v>
      </c>
      <c r="U29" s="86">
        <v>310</v>
      </c>
      <c r="V29" s="86">
        <f t="shared" si="5"/>
        <v>28.181818181818183</v>
      </c>
      <c r="W29" s="86">
        <v>518.87</v>
      </c>
      <c r="X29" s="86">
        <f t="shared" si="10"/>
        <v>51.887</v>
      </c>
      <c r="Y29" s="86">
        <v>21</v>
      </c>
      <c r="Z29" s="86">
        <f>Y29/Q29</f>
        <v>21</v>
      </c>
      <c r="AA29" s="86">
        <v>0</v>
      </c>
      <c r="AB29" s="86">
        <v>0</v>
      </c>
      <c r="AE29" s="62"/>
      <c r="AF29" s="65"/>
      <c r="AG29" s="63"/>
      <c r="AH29" s="52"/>
      <c r="AI29" s="62"/>
      <c r="AJ29" s="65"/>
      <c r="AK29" s="63"/>
    </row>
    <row r="30" spans="1:37" ht="23.25" customHeight="1">
      <c r="A30" s="37" t="s">
        <v>80</v>
      </c>
      <c r="B30" s="38" t="s">
        <v>81</v>
      </c>
      <c r="C30" s="46">
        <v>31</v>
      </c>
      <c r="D30" s="40">
        <v>31</v>
      </c>
      <c r="E30" s="62">
        <v>20</v>
      </c>
      <c r="F30" s="87">
        <f t="shared" si="0"/>
        <v>0.6451612903225806</v>
      </c>
      <c r="G30" s="40">
        <v>12</v>
      </c>
      <c r="H30" s="87">
        <f t="shared" si="1"/>
        <v>0.3870967741935484</v>
      </c>
      <c r="I30" s="40">
        <v>0</v>
      </c>
      <c r="J30" s="87">
        <f t="shared" si="2"/>
        <v>0</v>
      </c>
      <c r="K30" s="40">
        <v>0</v>
      </c>
      <c r="L30" s="87">
        <f t="shared" si="3"/>
        <v>0</v>
      </c>
      <c r="M30" s="40">
        <v>19</v>
      </c>
      <c r="N30" s="87">
        <f t="shared" si="6"/>
        <v>0.6129032258064516</v>
      </c>
      <c r="O30" s="40">
        <v>12</v>
      </c>
      <c r="P30" s="87">
        <f t="shared" si="12"/>
        <v>0.3870967741935484</v>
      </c>
      <c r="Q30" s="40">
        <v>0</v>
      </c>
      <c r="R30" s="87">
        <f t="shared" si="7"/>
        <v>0</v>
      </c>
      <c r="S30" s="40">
        <v>0</v>
      </c>
      <c r="T30" s="87">
        <f t="shared" si="8"/>
        <v>0</v>
      </c>
      <c r="U30" s="86">
        <f>'[7]ITA'!$D$24</f>
        <v>401</v>
      </c>
      <c r="V30" s="86">
        <f t="shared" si="5"/>
        <v>21.105263157894736</v>
      </c>
      <c r="W30" s="86">
        <f>'[7]ENG'!$D$14</f>
        <v>782.2399999999999</v>
      </c>
      <c r="X30" s="86">
        <f t="shared" si="10"/>
        <v>65.18666666666665</v>
      </c>
      <c r="Y30" s="86">
        <v>0</v>
      </c>
      <c r="Z30" s="86">
        <v>0</v>
      </c>
      <c r="AA30" s="86">
        <v>0</v>
      </c>
      <c r="AB30" s="86">
        <v>0</v>
      </c>
      <c r="AE30" s="62"/>
      <c r="AF30" s="65"/>
      <c r="AG30" s="63"/>
      <c r="AH30" s="52"/>
      <c r="AI30" s="62"/>
      <c r="AJ30" s="65"/>
      <c r="AK30" s="63"/>
    </row>
    <row r="31" spans="1:37" ht="18.75" customHeight="1">
      <c r="A31" s="38">
        <v>368</v>
      </c>
      <c r="B31" s="38" t="s">
        <v>82</v>
      </c>
      <c r="C31" s="46">
        <v>1</v>
      </c>
      <c r="D31" s="40">
        <v>1</v>
      </c>
      <c r="E31" s="62">
        <v>1</v>
      </c>
      <c r="F31" s="87">
        <f t="shared" si="0"/>
        <v>1</v>
      </c>
      <c r="G31" s="40">
        <v>0</v>
      </c>
      <c r="H31" s="87">
        <f t="shared" si="1"/>
        <v>0</v>
      </c>
      <c r="I31" s="40">
        <v>0</v>
      </c>
      <c r="J31" s="87">
        <f t="shared" si="2"/>
        <v>0</v>
      </c>
      <c r="K31" s="40">
        <v>0</v>
      </c>
      <c r="L31" s="87">
        <f t="shared" si="3"/>
        <v>0</v>
      </c>
      <c r="M31" s="40">
        <v>1</v>
      </c>
      <c r="N31" s="87">
        <f t="shared" si="6"/>
        <v>1</v>
      </c>
      <c r="O31" s="40">
        <v>0</v>
      </c>
      <c r="P31" s="87">
        <f t="shared" si="12"/>
        <v>0</v>
      </c>
      <c r="Q31" s="40">
        <v>0</v>
      </c>
      <c r="R31" s="87">
        <f t="shared" si="7"/>
        <v>0</v>
      </c>
      <c r="S31" s="40">
        <v>0</v>
      </c>
      <c r="T31" s="87">
        <f t="shared" si="8"/>
        <v>0</v>
      </c>
      <c r="U31" s="86">
        <v>35</v>
      </c>
      <c r="V31" s="86">
        <f t="shared" si="5"/>
        <v>35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E31" s="62"/>
      <c r="AF31" s="65"/>
      <c r="AG31" s="63"/>
      <c r="AH31" s="52"/>
      <c r="AI31" s="62"/>
      <c r="AJ31" s="65"/>
      <c r="AK31" s="63"/>
    </row>
    <row r="32" spans="1:37" ht="28.5" customHeight="1">
      <c r="A32" s="37" t="s">
        <v>83</v>
      </c>
      <c r="B32" s="38" t="s">
        <v>84</v>
      </c>
      <c r="C32" s="46">
        <v>10</v>
      </c>
      <c r="D32" s="40">
        <v>9</v>
      </c>
      <c r="E32" s="46">
        <v>1</v>
      </c>
      <c r="F32" s="87">
        <f t="shared" si="0"/>
        <v>0.1</v>
      </c>
      <c r="G32" s="40">
        <v>4</v>
      </c>
      <c r="H32" s="87">
        <f t="shared" si="1"/>
        <v>0.4</v>
      </c>
      <c r="I32" s="40">
        <v>1</v>
      </c>
      <c r="J32" s="87">
        <f t="shared" si="2"/>
        <v>0.1</v>
      </c>
      <c r="K32" s="40">
        <v>0</v>
      </c>
      <c r="L32" s="87">
        <f t="shared" si="3"/>
        <v>0</v>
      </c>
      <c r="M32" s="40">
        <v>1</v>
      </c>
      <c r="N32" s="87">
        <f t="shared" si="6"/>
        <v>0.1111111111111111</v>
      </c>
      <c r="O32" s="40">
        <v>4</v>
      </c>
      <c r="P32" s="87">
        <f t="shared" si="12"/>
        <v>0.4444444444444444</v>
      </c>
      <c r="Q32" s="40">
        <v>1</v>
      </c>
      <c r="R32" s="87">
        <f t="shared" si="7"/>
        <v>0.1111111111111111</v>
      </c>
      <c r="S32" s="40">
        <v>0</v>
      </c>
      <c r="T32" s="87">
        <f t="shared" si="8"/>
        <v>0</v>
      </c>
      <c r="U32" s="86">
        <v>21</v>
      </c>
      <c r="V32" s="86">
        <f t="shared" si="5"/>
        <v>21</v>
      </c>
      <c r="W32" s="86">
        <f>'[8]ENG'!$D$6</f>
        <v>218.36</v>
      </c>
      <c r="X32" s="86">
        <f>W32/O32</f>
        <v>54.59</v>
      </c>
      <c r="Y32" s="86">
        <v>90</v>
      </c>
      <c r="Z32" s="86">
        <f>Y32/Q32</f>
        <v>90</v>
      </c>
      <c r="AA32" s="86">
        <v>0</v>
      </c>
      <c r="AB32" s="86">
        <v>0</v>
      </c>
      <c r="AE32" s="52"/>
      <c r="AF32" s="55"/>
      <c r="AG32" s="63"/>
      <c r="AH32" s="52"/>
      <c r="AI32" s="52"/>
      <c r="AJ32" s="55"/>
      <c r="AK32" s="63"/>
    </row>
    <row r="33" spans="1:37" ht="15" customHeight="1">
      <c r="A33" s="38">
        <v>657</v>
      </c>
      <c r="B33" s="38" t="s">
        <v>85</v>
      </c>
      <c r="C33" s="46">
        <v>7</v>
      </c>
      <c r="D33" s="40">
        <v>7</v>
      </c>
      <c r="E33" s="62">
        <v>7</v>
      </c>
      <c r="F33" s="87">
        <f t="shared" si="0"/>
        <v>1</v>
      </c>
      <c r="G33" s="40">
        <v>0</v>
      </c>
      <c r="H33" s="87">
        <f t="shared" si="1"/>
        <v>0</v>
      </c>
      <c r="I33" s="40">
        <v>0</v>
      </c>
      <c r="J33" s="87">
        <f t="shared" si="2"/>
        <v>0</v>
      </c>
      <c r="K33" s="40">
        <v>0</v>
      </c>
      <c r="L33" s="87">
        <f t="shared" si="3"/>
        <v>0</v>
      </c>
      <c r="M33" s="40">
        <v>7</v>
      </c>
      <c r="N33" s="87">
        <f t="shared" si="6"/>
        <v>1</v>
      </c>
      <c r="O33" s="40">
        <v>0</v>
      </c>
      <c r="P33" s="87">
        <f t="shared" si="12"/>
        <v>0</v>
      </c>
      <c r="Q33" s="40">
        <v>0</v>
      </c>
      <c r="R33" s="87">
        <f t="shared" si="7"/>
        <v>0</v>
      </c>
      <c r="S33" s="40">
        <v>0</v>
      </c>
      <c r="T33" s="87">
        <f t="shared" si="8"/>
        <v>0</v>
      </c>
      <c r="U33" s="86">
        <f>'[9]Sheet1'!$D$9</f>
        <v>279.9</v>
      </c>
      <c r="V33" s="86">
        <f t="shared" si="5"/>
        <v>39.98571428571428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E33" s="62"/>
      <c r="AF33" s="65"/>
      <c r="AG33" s="63"/>
      <c r="AH33" s="52"/>
      <c r="AI33" s="62"/>
      <c r="AJ33" s="65"/>
      <c r="AK33" s="63"/>
    </row>
    <row r="34" spans="1:37" ht="25.5">
      <c r="A34" s="37">
        <v>658</v>
      </c>
      <c r="B34" s="38" t="s">
        <v>86</v>
      </c>
      <c r="C34" s="46">
        <v>65</v>
      </c>
      <c r="D34" s="40">
        <v>60</v>
      </c>
      <c r="E34" s="62">
        <v>52</v>
      </c>
      <c r="F34" s="87">
        <f t="shared" si="0"/>
        <v>0.8</v>
      </c>
      <c r="G34" s="40">
        <v>13</v>
      </c>
      <c r="H34" s="87">
        <f t="shared" si="1"/>
        <v>0.2</v>
      </c>
      <c r="I34" s="40">
        <v>0</v>
      </c>
      <c r="J34" s="87">
        <f t="shared" si="2"/>
        <v>0</v>
      </c>
      <c r="K34" s="40">
        <v>0</v>
      </c>
      <c r="L34" s="87">
        <f t="shared" si="3"/>
        <v>0</v>
      </c>
      <c r="M34" s="40">
        <v>48</v>
      </c>
      <c r="N34" s="87">
        <f t="shared" si="6"/>
        <v>0.8</v>
      </c>
      <c r="O34" s="40">
        <v>12</v>
      </c>
      <c r="P34" s="87">
        <f t="shared" si="12"/>
        <v>0.2</v>
      </c>
      <c r="Q34" s="40">
        <v>0</v>
      </c>
      <c r="R34" s="87">
        <f t="shared" si="7"/>
        <v>0</v>
      </c>
      <c r="S34" s="40">
        <v>0</v>
      </c>
      <c r="T34" s="87">
        <f t="shared" si="8"/>
        <v>0</v>
      </c>
      <c r="U34" s="86">
        <f>'[10]ITA'!$D$59</f>
        <v>1337.1</v>
      </c>
      <c r="V34" s="86">
        <f>U34/M34</f>
        <v>27.85625</v>
      </c>
      <c r="W34" s="86">
        <f>'[10]ENG'!$D$17</f>
        <v>1104.9999999999998</v>
      </c>
      <c r="X34" s="86">
        <f>W34/O34</f>
        <v>92.08333333333331</v>
      </c>
      <c r="Y34" s="86">
        <v>0</v>
      </c>
      <c r="Z34" s="86">
        <v>0</v>
      </c>
      <c r="AA34" s="86">
        <v>0</v>
      </c>
      <c r="AB34" s="86">
        <v>0</v>
      </c>
      <c r="AE34" s="62"/>
      <c r="AF34" s="65"/>
      <c r="AG34" s="63"/>
      <c r="AH34" s="52"/>
      <c r="AI34" s="62"/>
      <c r="AJ34" s="65"/>
      <c r="AK34" s="63"/>
    </row>
    <row r="35" spans="1:37" ht="12.75">
      <c r="A35" s="38">
        <v>659</v>
      </c>
      <c r="B35" s="38" t="s">
        <v>87</v>
      </c>
      <c r="C35" s="46">
        <v>1</v>
      </c>
      <c r="D35" s="40">
        <v>1</v>
      </c>
      <c r="E35" s="62">
        <v>1</v>
      </c>
      <c r="F35" s="87">
        <f t="shared" si="0"/>
        <v>1</v>
      </c>
      <c r="G35" s="40">
        <v>0</v>
      </c>
      <c r="H35" s="87">
        <f t="shared" si="1"/>
        <v>0</v>
      </c>
      <c r="I35" s="40">
        <v>0</v>
      </c>
      <c r="J35" s="87">
        <f t="shared" si="2"/>
        <v>0</v>
      </c>
      <c r="K35" s="40">
        <v>0</v>
      </c>
      <c r="L35" s="87">
        <f t="shared" si="3"/>
        <v>0</v>
      </c>
      <c r="M35" s="40">
        <v>1</v>
      </c>
      <c r="N35" s="87">
        <f t="shared" si="6"/>
        <v>1</v>
      </c>
      <c r="O35" s="40">
        <v>0</v>
      </c>
      <c r="P35" s="87">
        <f t="shared" si="12"/>
        <v>0</v>
      </c>
      <c r="Q35" s="40">
        <v>0</v>
      </c>
      <c r="R35" s="87">
        <f t="shared" si="7"/>
        <v>0</v>
      </c>
      <c r="S35" s="40">
        <v>0</v>
      </c>
      <c r="T35" s="87">
        <f t="shared" si="8"/>
        <v>0</v>
      </c>
      <c r="U35" s="86">
        <v>17.5</v>
      </c>
      <c r="V35" s="86">
        <f>U35/M35</f>
        <v>17.5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E35" s="52"/>
      <c r="AF35" s="65"/>
      <c r="AG35" s="63"/>
      <c r="AH35" s="52"/>
      <c r="AI35" s="52"/>
      <c r="AJ35" s="65"/>
      <c r="AK35" s="63"/>
    </row>
    <row r="36" spans="3:17" ht="12.75">
      <c r="C36" s="52">
        <f>SUM(C4:C35)</f>
        <v>2141</v>
      </c>
      <c r="D36" s="70">
        <f>SUM(D4:D35)</f>
        <v>2011</v>
      </c>
      <c r="G36" s="40"/>
      <c r="I36" s="40"/>
      <c r="K36" s="40"/>
      <c r="M36" s="40"/>
      <c r="O36" s="40"/>
      <c r="Q36" s="40"/>
    </row>
    <row r="37" spans="7:17" ht="12.75">
      <c r="G37" s="40"/>
      <c r="I37" s="40"/>
      <c r="O37" s="40"/>
      <c r="Q37" s="40"/>
    </row>
  </sheetData>
  <sheetProtection selectLockedCells="1" selectUnlockedCells="1"/>
  <mergeCells count="4">
    <mergeCell ref="M2:T2"/>
    <mergeCell ref="U2:AB2"/>
    <mergeCell ref="A1:L1"/>
    <mergeCell ref="E2:L2"/>
  </mergeCells>
  <printOptions/>
  <pageMargins left="0.25" right="0.25" top="0.75" bottom="0.75" header="0.5118055555555555" footer="0.5118055555555555"/>
  <pageSetup horizontalDpi="300" verticalDpi="300" orientation="landscape" paperSize="9" r:id="rId3"/>
  <ignoredErrors>
    <ignoredError sqref="W22:X22 AA25 Y25:Z25 W25:W26 W27:W28 W30:X30 W32 W34:AB35 AA26:AB2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G10:I14"/>
  <sheetViews>
    <sheetView zoomScalePageLayoutView="0" workbookViewId="0" topLeftCell="A1">
      <selection activeCell="I10" sqref="I10:I13"/>
    </sheetView>
  </sheetViews>
  <sheetFormatPr defaultColWidth="9.140625" defaultRowHeight="12.75"/>
  <sheetData>
    <row r="10" ht="12.75">
      <c r="G10" s="74"/>
    </row>
    <row r="12" spans="7:9" ht="12.75">
      <c r="G12" s="73"/>
      <c r="I12" s="74"/>
    </row>
    <row r="14" ht="12.75">
      <c r="H14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Unifi</dc:creator>
  <cp:keywords/>
  <dc:description/>
  <cp:lastModifiedBy>Zinanni</cp:lastModifiedBy>
  <dcterms:created xsi:type="dcterms:W3CDTF">2020-05-15T08:40:49Z</dcterms:created>
  <dcterms:modified xsi:type="dcterms:W3CDTF">2021-07-05T14:18:45Z</dcterms:modified>
  <cp:category/>
  <cp:version/>
  <cp:contentType/>
  <cp:contentStatus/>
</cp:coreProperties>
</file>